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vallado/Documents/Hope Channel/Scheduling/Schedules/Monthly Schedules/ETV/2022/Q4/December/"/>
    </mc:Choice>
  </mc:AlternateContent>
  <xr:revisionPtr revIDLastSave="0" documentId="8_{C58772F0-C724-A445-A778-5848569546AB}" xr6:coauthVersionLast="47" xr6:coauthVersionMax="47" xr10:uidLastSave="{00000000-0000-0000-0000-000000000000}"/>
  <workbookProtection workbookAlgorithmName="SHA-512" workbookHashValue="DTPRnhrdgQPjbO/Pt8s/EN58HzbhZZM594daJhtQeIoQpxYv9mWToVltgtzgHQ9KBY9F5Ccghu3BvoECpESyzA==" workbookSaltValue="9J0cJyrzpZA3OeA81rYa0g==" workbookSpinCount="100000" lockStructure="1"/>
  <bookViews>
    <workbookView xWindow="40820" yWindow="500" windowWidth="22020" windowHeight="18840" xr2:uid="{7B65F22C-8713-E546-B75B-10DE4ADE8994}"/>
  </bookViews>
  <sheets>
    <sheet name="4T 2022" sheetId="1" r:id="rId1"/>
    <sheet name="Semana49" sheetId="3" r:id="rId2"/>
    <sheet name="Semana50" sheetId="4" r:id="rId3"/>
    <sheet name="Semana51" sheetId="8" r:id="rId4"/>
    <sheet name="Semana52" sheetId="7" r:id="rId5"/>
    <sheet name="Semana53" sheetId="6" r:id="rId6"/>
  </sheets>
  <definedNames>
    <definedName name="_xlnm.Print_Area" localSheetId="0">'4T 2022'!$B$1:$Q$53</definedName>
    <definedName name="_xlnm.Print_Area" localSheetId="1">Semana49!$B$1:$R$53</definedName>
    <definedName name="_xlnm.Print_Area" localSheetId="2">Semana50!$B$1:$R$53</definedName>
    <definedName name="_xlnm.Print_Area" localSheetId="3">Semana51!$B$1:$Q$53</definedName>
    <definedName name="_xlnm.Print_Area" localSheetId="4">Semana52!$B$1:$Q$53</definedName>
    <definedName name="_xlnm.Print_Area" localSheetId="5">Semana53!$B$1:$Q$53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3" l="1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9" i="3"/>
  <c r="D8" i="3"/>
  <c r="D7" i="3"/>
  <c r="D6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9" i="3"/>
  <c r="L8" i="3"/>
  <c r="L7" i="3"/>
  <c r="L6" i="3"/>
  <c r="D10" i="4" l="1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9" i="4"/>
  <c r="D9" i="8"/>
  <c r="D9" i="7"/>
  <c r="D9" i="1"/>
  <c r="D8" i="4"/>
  <c r="D8" i="8"/>
  <c r="D8" i="7"/>
  <c r="D8" i="1"/>
  <c r="D7" i="4"/>
  <c r="D7" i="8"/>
  <c r="D7" i="7"/>
  <c r="D7" i="1"/>
  <c r="D6" i="4"/>
  <c r="D6" i="8"/>
  <c r="D6" i="7"/>
  <c r="D6" i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7" i="4"/>
  <c r="L8" i="4"/>
  <c r="L9" i="4"/>
  <c r="L7" i="8"/>
  <c r="L8" i="8"/>
  <c r="L9" i="8"/>
  <c r="L7" i="7"/>
  <c r="L8" i="7"/>
  <c r="L9" i="7"/>
  <c r="L7" i="1"/>
  <c r="L8" i="1"/>
  <c r="L9" i="1"/>
  <c r="L6" i="4"/>
  <c r="L6" i="8"/>
  <c r="L6" i="7"/>
  <c r="L6" i="1"/>
  <c r="M53" i="3" l="1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D53" i="6" l="1"/>
  <c r="C53" i="6"/>
  <c r="B53" i="6"/>
  <c r="D52" i="6"/>
  <c r="C52" i="6"/>
  <c r="B52" i="6"/>
  <c r="D51" i="6"/>
  <c r="C51" i="6"/>
  <c r="B51" i="6"/>
  <c r="D50" i="6"/>
  <c r="C50" i="6"/>
  <c r="B50" i="6"/>
  <c r="D49" i="6"/>
  <c r="C49" i="6"/>
  <c r="B49" i="6"/>
  <c r="D48" i="6"/>
  <c r="C48" i="6"/>
  <c r="B48" i="6"/>
  <c r="D47" i="6"/>
  <c r="C47" i="6"/>
  <c r="B47" i="6"/>
  <c r="D46" i="6"/>
  <c r="C46" i="6"/>
  <c r="B46" i="6"/>
  <c r="D45" i="6"/>
  <c r="C45" i="6"/>
  <c r="B45" i="6"/>
  <c r="D44" i="6"/>
  <c r="C44" i="6"/>
  <c r="B44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D38" i="6"/>
  <c r="C38" i="6"/>
  <c r="B38" i="6"/>
  <c r="D37" i="6"/>
  <c r="C37" i="6"/>
  <c r="B37" i="6"/>
  <c r="D36" i="6"/>
  <c r="C36" i="6"/>
  <c r="B36" i="6"/>
  <c r="D35" i="6"/>
  <c r="C35" i="6"/>
  <c r="B35" i="6"/>
  <c r="D34" i="6"/>
  <c r="C34" i="6"/>
  <c r="B34" i="6"/>
  <c r="D33" i="6"/>
  <c r="C33" i="6"/>
  <c r="B33" i="6"/>
  <c r="D32" i="6"/>
  <c r="C32" i="6"/>
  <c r="B32" i="6"/>
  <c r="D31" i="6"/>
  <c r="C31" i="6"/>
  <c r="B31" i="6"/>
  <c r="D30" i="6"/>
  <c r="C30" i="6"/>
  <c r="B30" i="6"/>
  <c r="D29" i="6"/>
  <c r="C29" i="6"/>
  <c r="B29" i="6"/>
  <c r="D28" i="6"/>
  <c r="C28" i="6"/>
  <c r="B28" i="6"/>
  <c r="D27" i="6"/>
  <c r="C27" i="6"/>
  <c r="B27" i="6"/>
  <c r="D26" i="6"/>
  <c r="C26" i="6"/>
  <c r="B26" i="6"/>
  <c r="D25" i="6"/>
  <c r="C25" i="6"/>
  <c r="B25" i="6"/>
  <c r="D24" i="6"/>
  <c r="C24" i="6"/>
  <c r="B24" i="6"/>
  <c r="D23" i="6"/>
  <c r="C23" i="6"/>
  <c r="B23" i="6"/>
  <c r="D22" i="6"/>
  <c r="C22" i="6"/>
  <c r="B22" i="6"/>
  <c r="D21" i="6"/>
  <c r="C21" i="6"/>
  <c r="B21" i="6"/>
  <c r="D20" i="6"/>
  <c r="C20" i="6"/>
  <c r="B20" i="6"/>
  <c r="D19" i="6"/>
  <c r="C19" i="6"/>
  <c r="B19" i="6"/>
  <c r="D18" i="6"/>
  <c r="C18" i="6"/>
  <c r="B18" i="6"/>
  <c r="D17" i="6"/>
  <c r="C17" i="6"/>
  <c r="B17" i="6"/>
  <c r="D16" i="6"/>
  <c r="C16" i="6"/>
  <c r="B16" i="6"/>
  <c r="D15" i="6"/>
  <c r="C15" i="6"/>
  <c r="B15" i="6"/>
  <c r="D14" i="6"/>
  <c r="C14" i="6"/>
  <c r="B14" i="6"/>
  <c r="D13" i="6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D7" i="6"/>
  <c r="C7" i="6"/>
  <c r="B7" i="6"/>
  <c r="D6" i="6"/>
  <c r="C6" i="6"/>
  <c r="B6" i="6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M53" i="6"/>
  <c r="L53" i="6"/>
  <c r="M52" i="6"/>
  <c r="L52" i="6"/>
  <c r="M51" i="6"/>
  <c r="L51" i="6"/>
  <c r="M50" i="6"/>
  <c r="L50" i="6"/>
  <c r="M49" i="6"/>
  <c r="L49" i="6"/>
  <c r="M48" i="6"/>
  <c r="L48" i="6"/>
  <c r="M47" i="6"/>
  <c r="L47" i="6"/>
  <c r="M46" i="6"/>
  <c r="L46" i="6"/>
  <c r="M45" i="6"/>
  <c r="L45" i="6"/>
  <c r="M44" i="6"/>
  <c r="L44" i="6"/>
  <c r="M43" i="6"/>
  <c r="L43" i="6"/>
  <c r="M42" i="6"/>
  <c r="L42" i="6"/>
  <c r="M41" i="6"/>
  <c r="L41" i="6"/>
  <c r="M40" i="6"/>
  <c r="L40" i="6"/>
  <c r="M39" i="6"/>
  <c r="L39" i="6"/>
  <c r="M38" i="6"/>
  <c r="L38" i="6"/>
  <c r="M37" i="6"/>
  <c r="L37" i="6"/>
  <c r="M36" i="6"/>
  <c r="L36" i="6"/>
  <c r="M35" i="6"/>
  <c r="L35" i="6"/>
  <c r="M34" i="6"/>
  <c r="L34" i="6"/>
  <c r="M33" i="6"/>
  <c r="L33" i="6"/>
  <c r="M32" i="6"/>
  <c r="L32" i="6"/>
  <c r="M31" i="6"/>
  <c r="L31" i="6"/>
  <c r="M30" i="6"/>
  <c r="L30" i="6"/>
  <c r="M29" i="6"/>
  <c r="L29" i="6"/>
  <c r="M28" i="6"/>
  <c r="L28" i="6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M15" i="6"/>
  <c r="L15" i="6"/>
  <c r="M14" i="6"/>
  <c r="L14" i="6"/>
  <c r="M13" i="6"/>
  <c r="L13" i="6"/>
  <c r="M12" i="6"/>
  <c r="L12" i="6"/>
  <c r="M11" i="6"/>
  <c r="L11" i="6"/>
  <c r="M10" i="6"/>
  <c r="L10" i="6"/>
  <c r="M9" i="6"/>
  <c r="L9" i="6"/>
  <c r="M8" i="6"/>
  <c r="L8" i="6"/>
  <c r="M7" i="6"/>
  <c r="L7" i="6"/>
  <c r="M6" i="6"/>
  <c r="L6" i="6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8" i="1"/>
  <c r="P53" i="3" l="1"/>
  <c r="C53" i="3"/>
  <c r="B53" i="3"/>
  <c r="P52" i="3"/>
  <c r="C52" i="3"/>
  <c r="B52" i="3"/>
  <c r="P51" i="3"/>
  <c r="C51" i="3"/>
  <c r="B51" i="3"/>
  <c r="P50" i="3"/>
  <c r="C50" i="3"/>
  <c r="B50" i="3"/>
  <c r="P49" i="3"/>
  <c r="C49" i="3"/>
  <c r="B49" i="3"/>
  <c r="P48" i="3"/>
  <c r="C48" i="3"/>
  <c r="B48" i="3"/>
  <c r="P47" i="3"/>
  <c r="C47" i="3"/>
  <c r="B47" i="3"/>
  <c r="P46" i="3"/>
  <c r="C46" i="3"/>
  <c r="B46" i="3"/>
  <c r="P45" i="3"/>
  <c r="C45" i="3"/>
  <c r="B45" i="3"/>
  <c r="P44" i="3"/>
  <c r="C44" i="3"/>
  <c r="B44" i="3"/>
  <c r="P43" i="3"/>
  <c r="C43" i="3"/>
  <c r="B43" i="3"/>
  <c r="P42" i="3"/>
  <c r="C42" i="3"/>
  <c r="B42" i="3"/>
  <c r="P41" i="3"/>
  <c r="C41" i="3"/>
  <c r="B41" i="3"/>
  <c r="P40" i="3"/>
  <c r="C40" i="3"/>
  <c r="B40" i="3"/>
  <c r="P39" i="3"/>
  <c r="C39" i="3"/>
  <c r="B39" i="3"/>
  <c r="P38" i="3"/>
  <c r="C38" i="3"/>
  <c r="B38" i="3"/>
  <c r="P37" i="3"/>
  <c r="C37" i="3"/>
  <c r="B37" i="3"/>
  <c r="P36" i="3"/>
  <c r="C36" i="3"/>
  <c r="B36" i="3"/>
  <c r="P35" i="3"/>
  <c r="C35" i="3"/>
  <c r="B35" i="3"/>
  <c r="P34" i="3"/>
  <c r="C34" i="3"/>
  <c r="B34" i="3"/>
  <c r="P33" i="3"/>
  <c r="C33" i="3"/>
  <c r="B33" i="3"/>
  <c r="P32" i="3"/>
  <c r="C32" i="3"/>
  <c r="B32" i="3"/>
  <c r="P31" i="3"/>
  <c r="C31" i="3"/>
  <c r="B31" i="3"/>
  <c r="P30" i="3"/>
  <c r="C30" i="3"/>
  <c r="B30" i="3"/>
  <c r="P29" i="3"/>
  <c r="C29" i="3"/>
  <c r="B29" i="3"/>
  <c r="P28" i="3"/>
  <c r="C28" i="3"/>
  <c r="B28" i="3"/>
  <c r="P27" i="3"/>
  <c r="C27" i="3"/>
  <c r="B27" i="3"/>
  <c r="P26" i="3"/>
  <c r="C26" i="3"/>
  <c r="B26" i="3"/>
  <c r="P25" i="3"/>
  <c r="C25" i="3"/>
  <c r="B25" i="3"/>
  <c r="P24" i="3"/>
  <c r="C24" i="3"/>
  <c r="B24" i="3"/>
  <c r="P23" i="3"/>
  <c r="C23" i="3"/>
  <c r="B23" i="3"/>
  <c r="P22" i="3"/>
  <c r="C22" i="3"/>
  <c r="B22" i="3"/>
  <c r="P21" i="3"/>
  <c r="C21" i="3"/>
  <c r="B21" i="3"/>
  <c r="P20" i="3"/>
  <c r="C20" i="3"/>
  <c r="B20" i="3"/>
  <c r="P19" i="3"/>
  <c r="C19" i="3"/>
  <c r="B19" i="3"/>
  <c r="P18" i="3"/>
  <c r="C18" i="3"/>
  <c r="B18" i="3"/>
  <c r="P17" i="3"/>
  <c r="C17" i="3"/>
  <c r="B17" i="3"/>
  <c r="P16" i="3"/>
  <c r="C16" i="3"/>
  <c r="B16" i="3"/>
  <c r="P15" i="3"/>
  <c r="C15" i="3"/>
  <c r="B15" i="3"/>
  <c r="P14" i="3"/>
  <c r="C14" i="3"/>
  <c r="B14" i="3"/>
  <c r="P13" i="3"/>
  <c r="C13" i="3"/>
  <c r="B13" i="3"/>
  <c r="P12" i="3"/>
  <c r="C12" i="3"/>
  <c r="B12" i="3"/>
  <c r="P11" i="3"/>
  <c r="C11" i="3"/>
  <c r="B11" i="3"/>
  <c r="P10" i="3"/>
  <c r="C10" i="3"/>
  <c r="B10" i="3"/>
  <c r="P9" i="3"/>
  <c r="C9" i="3"/>
  <c r="B9" i="3"/>
  <c r="P8" i="3"/>
  <c r="C8" i="3"/>
  <c r="B8" i="3"/>
  <c r="P7" i="3"/>
  <c r="C7" i="3"/>
  <c r="B7" i="3"/>
  <c r="P6" i="3"/>
  <c r="C6" i="3"/>
  <c r="B6" i="3"/>
  <c r="P53" i="4"/>
  <c r="C53" i="4"/>
  <c r="B53" i="4"/>
  <c r="P52" i="4"/>
  <c r="C52" i="4"/>
  <c r="B52" i="4"/>
  <c r="P51" i="4"/>
  <c r="C51" i="4"/>
  <c r="B51" i="4"/>
  <c r="P50" i="4"/>
  <c r="C50" i="4"/>
  <c r="B50" i="4"/>
  <c r="P49" i="4"/>
  <c r="C49" i="4"/>
  <c r="B49" i="4"/>
  <c r="P48" i="4"/>
  <c r="C48" i="4"/>
  <c r="B48" i="4"/>
  <c r="P47" i="4"/>
  <c r="C47" i="4"/>
  <c r="B47" i="4"/>
  <c r="P46" i="4"/>
  <c r="C46" i="4"/>
  <c r="B46" i="4"/>
  <c r="P45" i="4"/>
  <c r="C45" i="4"/>
  <c r="B45" i="4"/>
  <c r="P44" i="4"/>
  <c r="C44" i="4"/>
  <c r="B44" i="4"/>
  <c r="P43" i="4"/>
  <c r="C43" i="4"/>
  <c r="B43" i="4"/>
  <c r="P42" i="4"/>
  <c r="C42" i="4"/>
  <c r="B42" i="4"/>
  <c r="P41" i="4"/>
  <c r="C41" i="4"/>
  <c r="B41" i="4"/>
  <c r="P40" i="4"/>
  <c r="C40" i="4"/>
  <c r="B40" i="4"/>
  <c r="P39" i="4"/>
  <c r="C39" i="4"/>
  <c r="B39" i="4"/>
  <c r="P38" i="4"/>
  <c r="C38" i="4"/>
  <c r="B38" i="4"/>
  <c r="P37" i="4"/>
  <c r="C37" i="4"/>
  <c r="B37" i="4"/>
  <c r="P36" i="4"/>
  <c r="C36" i="4"/>
  <c r="B36" i="4"/>
  <c r="P35" i="4"/>
  <c r="C35" i="4"/>
  <c r="B35" i="4"/>
  <c r="P34" i="4"/>
  <c r="C34" i="4"/>
  <c r="B34" i="4"/>
  <c r="P33" i="4"/>
  <c r="C33" i="4"/>
  <c r="B33" i="4"/>
  <c r="P32" i="4"/>
  <c r="C32" i="4"/>
  <c r="B32" i="4"/>
  <c r="P31" i="4"/>
  <c r="C31" i="4"/>
  <c r="B31" i="4"/>
  <c r="P30" i="4"/>
  <c r="C30" i="4"/>
  <c r="B30" i="4"/>
  <c r="P29" i="4"/>
  <c r="C29" i="4"/>
  <c r="B29" i="4"/>
  <c r="P28" i="4"/>
  <c r="C28" i="4"/>
  <c r="B28" i="4"/>
  <c r="P27" i="4"/>
  <c r="C27" i="4"/>
  <c r="B27" i="4"/>
  <c r="P26" i="4"/>
  <c r="C26" i="4"/>
  <c r="B26" i="4"/>
  <c r="P25" i="4"/>
  <c r="C25" i="4"/>
  <c r="B25" i="4"/>
  <c r="P24" i="4"/>
  <c r="C24" i="4"/>
  <c r="B24" i="4"/>
  <c r="P23" i="4"/>
  <c r="C23" i="4"/>
  <c r="B23" i="4"/>
  <c r="P22" i="4"/>
  <c r="C22" i="4"/>
  <c r="B22" i="4"/>
  <c r="P21" i="4"/>
  <c r="C21" i="4"/>
  <c r="B21" i="4"/>
  <c r="P20" i="4"/>
  <c r="C20" i="4"/>
  <c r="B20" i="4"/>
  <c r="P19" i="4"/>
  <c r="C19" i="4"/>
  <c r="B19" i="4"/>
  <c r="P18" i="4"/>
  <c r="C18" i="4"/>
  <c r="B18" i="4"/>
  <c r="P17" i="4"/>
  <c r="C17" i="4"/>
  <c r="B17" i="4"/>
  <c r="P16" i="4"/>
  <c r="C16" i="4"/>
  <c r="B16" i="4"/>
  <c r="P15" i="4"/>
  <c r="C15" i="4"/>
  <c r="B15" i="4"/>
  <c r="P14" i="4"/>
  <c r="C14" i="4"/>
  <c r="B14" i="4"/>
  <c r="P13" i="4"/>
  <c r="C13" i="4"/>
  <c r="B13" i="4"/>
  <c r="P12" i="4"/>
  <c r="C12" i="4"/>
  <c r="B12" i="4"/>
  <c r="P11" i="4"/>
  <c r="C11" i="4"/>
  <c r="B11" i="4"/>
  <c r="P10" i="4"/>
  <c r="C10" i="4"/>
  <c r="B10" i="4"/>
  <c r="P9" i="4"/>
  <c r="C9" i="4"/>
  <c r="B9" i="4"/>
  <c r="P8" i="4"/>
  <c r="C8" i="4"/>
  <c r="B8" i="4"/>
  <c r="P7" i="4"/>
  <c r="C7" i="4"/>
  <c r="B7" i="4"/>
  <c r="P6" i="4"/>
  <c r="C6" i="4"/>
  <c r="B6" i="4"/>
  <c r="M6" i="1" l="1"/>
  <c r="M7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E5" i="6" l="1"/>
  <c r="F5" i="3" l="1"/>
  <c r="E5" i="4"/>
  <c r="E5" i="8"/>
  <c r="E5" i="7"/>
  <c r="C53" i="1" l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G5" i="3" l="1"/>
  <c r="H5" i="3" s="1"/>
  <c r="I5" i="3" s="1"/>
  <c r="J5" i="3" s="1"/>
  <c r="K5" i="3" s="1"/>
  <c r="F5" i="6" l="1"/>
  <c r="G5" i="6" s="1"/>
  <c r="H5" i="6" s="1"/>
  <c r="I5" i="6" s="1"/>
  <c r="J5" i="6" s="1"/>
  <c r="K5" i="6" s="1"/>
  <c r="F5" i="4"/>
  <c r="G5" i="4" s="1"/>
  <c r="H5" i="4" s="1"/>
  <c r="I5" i="4" s="1"/>
  <c r="J5" i="4" s="1"/>
  <c r="K5" i="4" s="1"/>
  <c r="F5" i="7"/>
  <c r="G5" i="7" s="1"/>
  <c r="H5" i="7" s="1"/>
  <c r="I5" i="7" s="1"/>
  <c r="J5" i="7" s="1"/>
  <c r="K5" i="7" s="1"/>
  <c r="F5" i="8"/>
  <c r="G5" i="8" s="1"/>
  <c r="H5" i="8" s="1"/>
  <c r="I5" i="8" s="1"/>
  <c r="J5" i="8" s="1"/>
  <c r="K5" i="8" s="1"/>
</calcChain>
</file>

<file path=xl/sharedStrings.xml><?xml version="1.0" encoding="utf-8"?>
<sst xmlns="http://schemas.openxmlformats.org/spreadsheetml/2006/main" count="1798" uniqueCount="154">
  <si>
    <t>Suggestions per John de Armas</t>
  </si>
  <si>
    <t>GMT</t>
  </si>
  <si>
    <t>Pacific</t>
  </si>
  <si>
    <t>Mountain</t>
  </si>
  <si>
    <t>Central</t>
  </si>
  <si>
    <t>07h00</t>
  </si>
  <si>
    <t>Mon - Fri</t>
  </si>
  <si>
    <t>SABBATH</t>
  </si>
  <si>
    <t>07h30</t>
  </si>
  <si>
    <t>LLU Doctors (replay)</t>
  </si>
  <si>
    <t>08h00</t>
  </si>
  <si>
    <t>08h30</t>
  </si>
  <si>
    <t>09h00</t>
  </si>
  <si>
    <t>09h30</t>
  </si>
  <si>
    <t>10h00</t>
  </si>
  <si>
    <t>10h30</t>
  </si>
  <si>
    <t xml:space="preserve"> </t>
  </si>
  <si>
    <t>11h00</t>
  </si>
  <si>
    <t>11h30</t>
  </si>
  <si>
    <t>12h00</t>
  </si>
  <si>
    <t>Cooking Series</t>
  </si>
  <si>
    <t>12h30</t>
  </si>
  <si>
    <t>13h00</t>
  </si>
  <si>
    <t>Bible Core (replay)s</t>
  </si>
  <si>
    <t>13h30</t>
  </si>
  <si>
    <t>14h00</t>
  </si>
  <si>
    <t>14h30</t>
  </si>
  <si>
    <t>15h00</t>
  </si>
  <si>
    <t>Supermarket/Menu (replay)</t>
  </si>
  <si>
    <t>Sermon for EST</t>
  </si>
  <si>
    <t>15h30</t>
  </si>
  <si>
    <t>16h00</t>
  </si>
  <si>
    <t>LIVE Prayer show</t>
  </si>
  <si>
    <t>Sermon for CST</t>
  </si>
  <si>
    <t>16h30</t>
  </si>
  <si>
    <t>17h00</t>
  </si>
  <si>
    <t>Sermon for MST</t>
  </si>
  <si>
    <t>17h30</t>
  </si>
  <si>
    <t>18h00</t>
  </si>
  <si>
    <t>Sermon for PST</t>
  </si>
  <si>
    <t>18h30</t>
  </si>
  <si>
    <t>19h00</t>
  </si>
  <si>
    <t>Doctors (replay)</t>
  </si>
  <si>
    <t>19h30</t>
  </si>
  <si>
    <t>20h00</t>
  </si>
  <si>
    <t>20h30</t>
  </si>
  <si>
    <t>21h00</t>
  </si>
  <si>
    <t>Taped Doctors Show</t>
  </si>
  <si>
    <t>21h30</t>
  </si>
  <si>
    <t>22h00</t>
  </si>
  <si>
    <t>Super market/Menu LIVE</t>
  </si>
  <si>
    <t>Bible Core (replay)</t>
  </si>
  <si>
    <t>22h30</t>
  </si>
  <si>
    <t>23h00</t>
  </si>
  <si>
    <t>Health LIVE</t>
  </si>
  <si>
    <t>23h30</t>
  </si>
  <si>
    <t>00h00</t>
  </si>
  <si>
    <t>Prayer LIVE</t>
  </si>
  <si>
    <t>00h30</t>
  </si>
  <si>
    <t>01h00</t>
  </si>
  <si>
    <t>Bible LIVE</t>
  </si>
  <si>
    <t>01h30</t>
  </si>
  <si>
    <t>02h00</t>
  </si>
  <si>
    <t>Health (replay)</t>
  </si>
  <si>
    <t>02h30</t>
  </si>
  <si>
    <t>03h00</t>
  </si>
  <si>
    <t>Prayer (replay)</t>
  </si>
  <si>
    <t>03h30</t>
  </si>
  <si>
    <t>04h00</t>
  </si>
  <si>
    <t>Bible (replay)</t>
  </si>
  <si>
    <t>04h30</t>
  </si>
  <si>
    <t>05h00</t>
  </si>
  <si>
    <t>05h30</t>
  </si>
  <si>
    <t>06h00</t>
  </si>
  <si>
    <t>06h30</t>
  </si>
  <si>
    <t>Verdades</t>
  </si>
  <si>
    <t>Tiempo de Paz</t>
  </si>
  <si>
    <t>Sin Maquillaje</t>
  </si>
  <si>
    <t>Bloc de Notas</t>
  </si>
  <si>
    <t>En la Mira de la Verdad</t>
  </si>
  <si>
    <t>Descubra</t>
  </si>
  <si>
    <t>La Super Lupa</t>
  </si>
  <si>
    <t>Una Luz en el Camino</t>
  </si>
  <si>
    <t>Controversia</t>
  </si>
  <si>
    <t>Late Show</t>
  </si>
  <si>
    <t>Vislumbres</t>
  </si>
  <si>
    <t xml:space="preserve">ESPERANZA TV GUIDE  </t>
  </si>
  <si>
    <t>LUNES</t>
  </si>
  <si>
    <t>MARTES</t>
  </si>
  <si>
    <t>MIÉRCOLES</t>
  </si>
  <si>
    <t>JUEVES</t>
  </si>
  <si>
    <t>VIERNES</t>
  </si>
  <si>
    <t>SÁBADO</t>
  </si>
  <si>
    <t>DOMINGO</t>
  </si>
  <si>
    <t>Biblia Facil</t>
  </si>
  <si>
    <t>Mundo Arco Iris</t>
  </si>
  <si>
    <t>Revista Mujer</t>
  </si>
  <si>
    <t>Eventos Especiales</t>
  </si>
  <si>
    <t>Rincon de Arte</t>
  </si>
  <si>
    <t>Sin Tabu</t>
  </si>
  <si>
    <t>Lecciones de la Biblia</t>
  </si>
  <si>
    <t>Libertad sin Limites</t>
  </si>
  <si>
    <t>Saldo Extra</t>
  </si>
  <si>
    <t>Origenes</t>
  </si>
  <si>
    <t>Retratos</t>
  </si>
  <si>
    <t>Cantico Nuevo</t>
  </si>
  <si>
    <t>Creed en Sus Profetas / Reavivados por Su Palabra</t>
  </si>
  <si>
    <t>Escrito Esta</t>
  </si>
  <si>
    <t>Fe para Hoy</t>
  </si>
  <si>
    <t>Amigos Y Hermanos</t>
  </si>
  <si>
    <t>En la Ruta del Evangelio</t>
  </si>
  <si>
    <t>Viaja Conmigo</t>
  </si>
  <si>
    <t>Identidad</t>
  </si>
  <si>
    <r>
      <t xml:space="preserve">Lugar de Paz </t>
    </r>
    <r>
      <rPr>
        <b/>
        <i/>
        <sz val="14"/>
        <color theme="1"/>
        <rFont val="Arial"/>
        <family val="2"/>
      </rPr>
      <t>(R)</t>
    </r>
  </si>
  <si>
    <t>Jesus Restaurador</t>
  </si>
  <si>
    <t>Esperanza en Tiempo de Crisis</t>
  </si>
  <si>
    <t>Adoracion</t>
  </si>
  <si>
    <t>Vida y Salud</t>
  </si>
  <si>
    <t>Escuela Sabatica con La Voz de la Esperanza</t>
  </si>
  <si>
    <t>Escuela Biblica</t>
  </si>
  <si>
    <t>Feliz Sabado</t>
  </si>
  <si>
    <r>
      <t xml:space="preserve">Entre Familia </t>
    </r>
    <r>
      <rPr>
        <b/>
        <i/>
        <sz val="14"/>
        <rFont val="Arial"/>
        <family val="2"/>
      </rPr>
      <t>(R)</t>
    </r>
  </si>
  <si>
    <t>Consultorio en Familia</t>
  </si>
  <si>
    <t>Vivencias / Tiempo Real</t>
  </si>
  <si>
    <t>Libertad Sin Limites</t>
  </si>
  <si>
    <t>Alem da Busca / Masterstroke</t>
  </si>
  <si>
    <t>Dialogo al Punto</t>
  </si>
  <si>
    <t>Caja Musical</t>
  </si>
  <si>
    <t>La Biblia Tiene la Respuesta</t>
  </si>
  <si>
    <t>Destaques</t>
  </si>
  <si>
    <r>
      <t xml:space="preserve">Destaques </t>
    </r>
    <r>
      <rPr>
        <b/>
        <i/>
        <sz val="14"/>
        <rFont val="Arial"/>
        <family val="2"/>
      </rPr>
      <t>(R)</t>
    </r>
  </si>
  <si>
    <t>Hablar con Dios</t>
  </si>
  <si>
    <t>Varieties 2 &amp; 4</t>
  </si>
  <si>
    <t>Combo 5</t>
  </si>
  <si>
    <t>Combo 3</t>
  </si>
  <si>
    <t>Combo 2</t>
  </si>
  <si>
    <t>Combo 6</t>
  </si>
  <si>
    <t>A la 1, a las 2 y a las 3</t>
  </si>
  <si>
    <t>Identidad (resumen semanal)</t>
  </si>
  <si>
    <t>Caja Musical (resumen semanal)</t>
  </si>
  <si>
    <t>Combo 4</t>
  </si>
  <si>
    <r>
      <t xml:space="preserve">Entre Familia </t>
    </r>
    <r>
      <rPr>
        <b/>
        <i/>
        <sz val="14"/>
        <rFont val="Arial"/>
        <family val="2"/>
      </rPr>
      <t>(en vivo)</t>
    </r>
  </si>
  <si>
    <r>
      <t xml:space="preserve">Lugar de Paz </t>
    </r>
    <r>
      <rPr>
        <b/>
        <i/>
        <sz val="14"/>
        <color theme="1"/>
        <rFont val="Arial"/>
        <family val="2"/>
      </rPr>
      <t>(en vivo)</t>
    </r>
  </si>
  <si>
    <t>Villa Tiempo</t>
  </si>
  <si>
    <t>Tia Edith / Cataplum</t>
  </si>
  <si>
    <t>Evidencias</t>
  </si>
  <si>
    <t>Escuela Sabatica Viva</t>
  </si>
  <si>
    <t>Escuela Sabatica Universitaria</t>
  </si>
  <si>
    <t>Decifrando el futuro</t>
  </si>
  <si>
    <t>La Voz - Servicio de Adoracion</t>
  </si>
  <si>
    <t>EST (GMT-5)</t>
  </si>
  <si>
    <t>ANN Español</t>
  </si>
  <si>
    <t>Cuarto Trimestre 2022 (diciembre)</t>
  </si>
  <si>
    <t>Navidad con Esperanza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</si>
</sst>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h:mm;@"/>
    <numFmt numFmtId="166" formatCode="m/d/yyyy\ h:mm:ss"/>
    <numFmt numFmtId="167" formatCode="[$-409]d\-mmm;@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6"/>
      <color theme="1"/>
      <name val="Arial"/>
      <family val="2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4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72">
    <xf numFmtId="0" fontId="0" fillId="0" borderId="0" xfId="0"/>
    <xf numFmtId="0" fontId="2" fillId="0" borderId="0" xfId="1" applyAlignment="1">
      <alignment horizontal="left"/>
    </xf>
    <xf numFmtId="164" fontId="3" fillId="0" borderId="0" xfId="1" applyNumberFormat="1" applyFont="1" applyAlignment="1" applyProtection="1">
      <alignment horizontal="right"/>
      <protection locked="0"/>
    </xf>
    <xf numFmtId="0" fontId="2" fillId="0" borderId="0" xfId="1"/>
    <xf numFmtId="165" fontId="2" fillId="0" borderId="0" xfId="1" applyNumberFormat="1" applyAlignment="1">
      <alignment horizontal="right"/>
    </xf>
    <xf numFmtId="1" fontId="8" fillId="0" borderId="0" xfId="1" applyNumberFormat="1" applyFont="1" applyAlignment="1" applyProtection="1">
      <alignment horizontal="left"/>
      <protection locked="0"/>
    </xf>
    <xf numFmtId="0" fontId="8" fillId="0" borderId="0" xfId="1" applyFont="1"/>
    <xf numFmtId="1" fontId="8" fillId="0" borderId="0" xfId="0" applyNumberFormat="1" applyFont="1" applyAlignment="1" applyProtection="1">
      <alignment horizontal="left"/>
      <protection locked="0"/>
    </xf>
    <xf numFmtId="0" fontId="3" fillId="0" borderId="0" xfId="1" applyFont="1"/>
    <xf numFmtId="0" fontId="7" fillId="0" borderId="0" xfId="1" applyFont="1" applyAlignment="1">
      <alignment horizontal="center"/>
    </xf>
    <xf numFmtId="0" fontId="9" fillId="5" borderId="0" xfId="1" applyFont="1" applyFill="1" applyAlignment="1" applyProtection="1">
      <alignment horizontal="center"/>
      <protection locked="0"/>
    </xf>
    <xf numFmtId="1" fontId="7" fillId="5" borderId="0" xfId="1" applyNumberFormat="1" applyFont="1" applyFill="1" applyAlignment="1" applyProtection="1">
      <alignment horizontal="center"/>
      <protection locked="0"/>
    </xf>
    <xf numFmtId="1" fontId="7" fillId="0" borderId="0" xfId="1" applyNumberFormat="1" applyFont="1" applyAlignment="1" applyProtection="1">
      <alignment horizontal="right"/>
      <protection locked="0"/>
    </xf>
    <xf numFmtId="0" fontId="7" fillId="0" borderId="0" xfId="1" applyFont="1" applyAlignment="1" applyProtection="1">
      <alignment horizontal="left"/>
      <protection locked="0"/>
    </xf>
    <xf numFmtId="0" fontId="9" fillId="0" borderId="0" xfId="1" applyFont="1" applyAlignment="1" applyProtection="1">
      <alignment horizontal="center"/>
      <protection locked="0"/>
    </xf>
    <xf numFmtId="0" fontId="7" fillId="0" borderId="0" xfId="1" applyFont="1" applyProtection="1">
      <protection locked="0"/>
    </xf>
    <xf numFmtId="0" fontId="7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21" fontId="2" fillId="0" borderId="0" xfId="1" applyNumberFormat="1" applyAlignment="1" applyProtection="1">
      <alignment horizontal="center"/>
      <protection locked="0"/>
    </xf>
    <xf numFmtId="0" fontId="2" fillId="0" borderId="0" xfId="1" applyAlignment="1" applyProtection="1">
      <alignment horizontal="center"/>
      <protection locked="0"/>
    </xf>
    <xf numFmtId="166" fontId="2" fillId="0" borderId="0" xfId="1" applyNumberFormat="1" applyAlignment="1">
      <alignment horizontal="center"/>
    </xf>
    <xf numFmtId="0" fontId="3" fillId="0" borderId="0" xfId="1" applyFont="1" applyAlignment="1">
      <alignment horizontal="right"/>
    </xf>
    <xf numFmtId="167" fontId="5" fillId="0" borderId="1" xfId="1" applyNumberFormat="1" applyFont="1" applyBorder="1" applyAlignment="1" applyProtection="1">
      <alignment horizontal="center" vertical="center"/>
      <protection locked="0"/>
    </xf>
    <xf numFmtId="16" fontId="5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0" borderId="0" xfId="0" applyFont="1" applyFill="1"/>
    <xf numFmtId="0" fontId="13" fillId="0" borderId="1" xfId="0" applyFont="1" applyBorder="1" applyAlignment="1" applyProtection="1">
      <alignment horizontal="center" vertical="center"/>
      <protection locked="0"/>
    </xf>
    <xf numFmtId="166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66" fontId="14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center" vertical="center"/>
    </xf>
    <xf numFmtId="166" fontId="8" fillId="4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4" fontId="8" fillId="2" borderId="0" xfId="2" applyNumberFormat="1" applyFont="1" applyFill="1" applyAlignment="1" applyProtection="1">
      <alignment horizontal="center" vertical="center"/>
      <protection locked="0"/>
    </xf>
    <xf numFmtId="1" fontId="8" fillId="0" borderId="0" xfId="0" applyNumberFormat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64" fontId="8" fillId="2" borderId="0" xfId="2" applyNumberFormat="1" applyFont="1" applyFill="1" applyAlignment="1">
      <alignment horizontal="center" vertical="center"/>
    </xf>
    <xf numFmtId="165" fontId="8" fillId="2" borderId="0" xfId="1" applyNumberFormat="1" applyFont="1" applyFill="1" applyAlignment="1">
      <alignment horizontal="center" vertical="center"/>
    </xf>
    <xf numFmtId="164" fontId="8" fillId="0" borderId="0" xfId="2" applyNumberFormat="1" applyFont="1" applyAlignment="1" applyProtection="1">
      <alignment horizontal="center" vertical="center"/>
      <protection locked="0"/>
    </xf>
    <xf numFmtId="165" fontId="8" fillId="0" borderId="0" xfId="1" applyNumberFormat="1" applyFont="1" applyFill="1" applyAlignment="1">
      <alignment horizontal="center" vertical="center"/>
    </xf>
    <xf numFmtId="0" fontId="2" fillId="0" borderId="0" xfId="1" applyAlignment="1">
      <alignment horizontal="center" vertical="center"/>
    </xf>
    <xf numFmtId="164" fontId="8" fillId="0" borderId="0" xfId="2" applyNumberFormat="1" applyFont="1" applyFill="1" applyAlignment="1" applyProtection="1">
      <alignment horizontal="center" vertical="center"/>
      <protection locked="0"/>
    </xf>
    <xf numFmtId="1" fontId="8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>
      <alignment horizontal="center" vertical="center"/>
    </xf>
    <xf numFmtId="0" fontId="2" fillId="0" borderId="0" xfId="1" applyFill="1" applyAlignment="1">
      <alignment horizontal="center" vertical="center"/>
    </xf>
    <xf numFmtId="164" fontId="6" fillId="0" borderId="0" xfId="2" applyNumberFormat="1" applyFont="1" applyFill="1" applyAlignment="1" applyProtection="1">
      <alignment horizontal="center" vertical="center"/>
      <protection locked="0"/>
    </xf>
    <xf numFmtId="164" fontId="6" fillId="2" borderId="0" xfId="2" applyNumberFormat="1" applyFont="1" applyFill="1" applyAlignment="1" applyProtection="1">
      <alignment horizontal="center" vertical="center"/>
      <protection locked="0"/>
    </xf>
    <xf numFmtId="164" fontId="6" fillId="2" borderId="0" xfId="2" applyNumberFormat="1" applyFont="1" applyFill="1" applyAlignment="1">
      <alignment horizontal="center" vertical="center"/>
    </xf>
    <xf numFmtId="164" fontId="6" fillId="0" borderId="0" xfId="2" applyNumberFormat="1" applyFont="1" applyAlignment="1" applyProtection="1">
      <alignment horizontal="center" vertical="center"/>
      <protection locked="0"/>
    </xf>
    <xf numFmtId="164" fontId="6" fillId="0" borderId="0" xfId="2" applyNumberFormat="1" applyFont="1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66" fontId="8" fillId="2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 applyProtection="1">
      <alignment horizontal="center" vertical="center" wrapText="1"/>
      <protection locked="0"/>
    </xf>
    <xf numFmtId="164" fontId="3" fillId="0" borderId="0" xfId="1" applyNumberFormat="1" applyFont="1" applyAlignment="1" applyProtection="1">
      <alignment horizontal="center" vertical="center"/>
      <protection locked="0"/>
    </xf>
    <xf numFmtId="165" fontId="2" fillId="0" borderId="0" xfId="1" applyNumberForma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164" fontId="8" fillId="0" borderId="0" xfId="1" applyNumberFormat="1" applyFont="1" applyAlignment="1" applyProtection="1">
      <alignment horizontal="center" vertical="center"/>
      <protection locked="0"/>
    </xf>
    <xf numFmtId="165" fontId="8" fillId="0" borderId="0" xfId="1" applyNumberFormat="1" applyFont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/>
    </xf>
    <xf numFmtId="1" fontId="8" fillId="0" borderId="0" xfId="1" applyNumberFormat="1" applyFont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66" fontId="19" fillId="2" borderId="1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>
      <alignment horizontal="center" vertical="center"/>
    </xf>
    <xf numFmtId="0" fontId="8" fillId="2" borderId="11" xfId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center" vertical="center" wrapText="1"/>
    </xf>
    <xf numFmtId="166" fontId="8" fillId="0" borderId="11" xfId="0" applyNumberFormat="1" applyFont="1" applyFill="1" applyBorder="1" applyAlignment="1">
      <alignment horizontal="center" vertical="center" wrapText="1"/>
    </xf>
    <xf numFmtId="166" fontId="8" fillId="2" borderId="11" xfId="0" applyNumberFormat="1" applyFont="1" applyFill="1" applyBorder="1" applyAlignment="1">
      <alignment horizontal="center" vertical="center" wrapText="1"/>
    </xf>
    <xf numFmtId="166" fontId="8" fillId="0" borderId="11" xfId="0" applyNumberFormat="1" applyFont="1" applyFill="1" applyBorder="1" applyAlignment="1">
      <alignment horizontal="center" vertical="center" wrapText="1"/>
    </xf>
    <xf numFmtId="166" fontId="8" fillId="2" borderId="11" xfId="0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166" fontId="8" fillId="0" borderId="11" xfId="0" applyNumberFormat="1" applyFont="1" applyFill="1" applyBorder="1" applyAlignment="1">
      <alignment horizontal="center" vertical="center" wrapText="1"/>
    </xf>
    <xf numFmtId="166" fontId="8" fillId="2" borderId="11" xfId="0" applyNumberFormat="1" applyFont="1" applyFill="1" applyBorder="1" applyAlignment="1">
      <alignment horizontal="center" vertical="center" wrapText="1"/>
    </xf>
    <xf numFmtId="166" fontId="8" fillId="0" borderId="11" xfId="0" applyNumberFormat="1" applyFont="1" applyFill="1" applyBorder="1" applyAlignment="1">
      <alignment horizontal="center" vertical="center" wrapText="1"/>
    </xf>
    <xf numFmtId="166" fontId="8" fillId="2" borderId="11" xfId="0" applyNumberFormat="1" applyFont="1" applyFill="1" applyBorder="1" applyAlignment="1">
      <alignment horizontal="center" vertical="center" wrapText="1"/>
    </xf>
    <xf numFmtId="166" fontId="8" fillId="0" borderId="11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166" fontId="8" fillId="2" borderId="11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166" fontId="8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66" fontId="8" fillId="2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17" fontId="5" fillId="0" borderId="2" xfId="1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166" fontId="8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166" fontId="8" fillId="6" borderId="5" xfId="0" applyNumberFormat="1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4" fillId="6" borderId="5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6" fontId="8" fillId="4" borderId="1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16382655-59BF-3241-A932-1E47639240BF}"/>
    <cellStyle name="Normal 3" xfId="1" xr:uid="{64ABB435-47AC-7043-A903-61573FA4E1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AAA7-3375-8645-ABB4-5B748FDA478D}">
  <sheetPr codeName="Sheet1">
    <pageSetUpPr fitToPage="1"/>
  </sheetPr>
  <dimension ref="A1:AA99"/>
  <sheetViews>
    <sheetView tabSelected="1" topLeftCell="B1" zoomScale="50" zoomScaleNormal="50" zoomScalePageLayoutView="75" workbookViewId="0">
      <selection activeCell="B1" sqref="B1"/>
    </sheetView>
  </sheetViews>
  <sheetFormatPr baseColWidth="10" defaultColWidth="9.1640625" defaultRowHeight="18" x14ac:dyDescent="0.2"/>
  <cols>
    <col min="1" max="1" width="9.33203125" style="17" hidden="1" customWidth="1"/>
    <col min="2" max="3" width="13" style="2" customWidth="1"/>
    <col min="4" max="4" width="10.83203125" style="2" customWidth="1"/>
    <col min="5" max="5" width="37.83203125" style="19" customWidth="1"/>
    <col min="6" max="6" width="37.83203125" style="19" bestFit="1" customWidth="1"/>
    <col min="7" max="7" width="37.83203125" style="20" bestFit="1" customWidth="1"/>
    <col min="8" max="8" width="37.83203125" style="18" bestFit="1" customWidth="1"/>
    <col min="9" max="9" width="37.83203125" style="19" customWidth="1"/>
    <col min="10" max="10" width="37.6640625" style="19" customWidth="1"/>
    <col min="11" max="11" width="37.83203125" style="19" customWidth="1"/>
    <col min="12" max="12" width="10.83203125" style="4" customWidth="1"/>
    <col min="13" max="13" width="12.83203125" style="2" customWidth="1"/>
    <col min="14" max="14" width="9.5" style="21" hidden="1" customWidth="1"/>
    <col min="15" max="15" width="30.5" style="3" hidden="1" customWidth="1"/>
    <col min="16" max="16" width="0.1640625" style="3" hidden="1" customWidth="1"/>
    <col min="17" max="17" width="15.5" style="2" bestFit="1" customWidth="1"/>
    <col min="18" max="18" width="25" customWidth="1"/>
    <col min="19" max="19" width="28.6640625" style="3" customWidth="1"/>
    <col min="20" max="20" width="37.33203125" style="6" bestFit="1" customWidth="1"/>
    <col min="21" max="21" width="15" style="6" customWidth="1"/>
    <col min="22" max="22" width="19" style="8" customWidth="1"/>
    <col min="23" max="23" width="9.1640625" style="3"/>
    <col min="24" max="24" width="10" style="3" customWidth="1"/>
    <col min="25" max="25" width="15" style="3" bestFit="1" customWidth="1"/>
    <col min="26" max="16384" width="9.1640625" style="3"/>
  </cols>
  <sheetData>
    <row r="1" spans="1:22" ht="25" customHeight="1" x14ac:dyDescent="0.2">
      <c r="A1" s="1"/>
      <c r="B1" s="65"/>
      <c r="C1" s="66"/>
      <c r="D1" s="67"/>
      <c r="E1" s="114" t="s">
        <v>86</v>
      </c>
      <c r="F1" s="114"/>
      <c r="G1" s="114"/>
      <c r="H1" s="114"/>
      <c r="I1" s="114"/>
      <c r="J1" s="114"/>
      <c r="K1" s="114"/>
      <c r="L1" s="67"/>
      <c r="M1" s="68"/>
      <c r="N1" s="47"/>
      <c r="O1" s="47"/>
      <c r="P1" s="47"/>
      <c r="Q1" s="66"/>
      <c r="S1"/>
      <c r="T1"/>
      <c r="U1"/>
      <c r="V1"/>
    </row>
    <row r="2" spans="1:22" ht="25" customHeight="1" x14ac:dyDescent="0.2">
      <c r="A2" s="1"/>
      <c r="B2" s="66"/>
      <c r="C2" s="66"/>
      <c r="D2" s="67"/>
      <c r="E2" s="114"/>
      <c r="F2" s="114"/>
      <c r="G2" s="114"/>
      <c r="H2" s="114"/>
      <c r="I2" s="114"/>
      <c r="J2" s="114"/>
      <c r="K2" s="114"/>
      <c r="L2" s="67"/>
      <c r="M2" s="68"/>
      <c r="N2" s="47"/>
      <c r="O2" s="47"/>
      <c r="P2" s="47"/>
      <c r="Q2" s="66"/>
      <c r="S2"/>
      <c r="T2"/>
      <c r="U2"/>
      <c r="V2"/>
    </row>
    <row r="3" spans="1:22" ht="25" customHeight="1" x14ac:dyDescent="0.2">
      <c r="A3" s="1"/>
      <c r="B3" s="66"/>
      <c r="C3" s="66"/>
      <c r="D3" s="67"/>
      <c r="E3" s="114"/>
      <c r="F3" s="114"/>
      <c r="G3" s="114"/>
      <c r="H3" s="114"/>
      <c r="I3" s="114"/>
      <c r="J3" s="114"/>
      <c r="K3" s="114"/>
      <c r="L3" s="67"/>
      <c r="M3" s="66"/>
      <c r="N3" s="47"/>
      <c r="O3" s="47"/>
      <c r="P3" s="47"/>
      <c r="Q3" s="66"/>
      <c r="S3"/>
      <c r="T3"/>
      <c r="U3"/>
      <c r="V3"/>
    </row>
    <row r="4" spans="1:22" ht="25" customHeight="1" x14ac:dyDescent="0.2">
      <c r="A4" s="1"/>
      <c r="B4" s="68"/>
      <c r="C4" s="68"/>
      <c r="D4" s="67"/>
      <c r="E4" s="115" t="s">
        <v>152</v>
      </c>
      <c r="F4" s="116"/>
      <c r="G4" s="116"/>
      <c r="H4" s="116"/>
      <c r="I4" s="116"/>
      <c r="J4" s="116"/>
      <c r="K4" s="117"/>
      <c r="L4" s="67"/>
      <c r="M4" s="66"/>
      <c r="N4" s="47"/>
      <c r="O4" s="69" t="s">
        <v>0</v>
      </c>
      <c r="P4" s="70"/>
      <c r="Q4" s="68"/>
      <c r="S4"/>
      <c r="T4"/>
      <c r="U4"/>
      <c r="V4"/>
    </row>
    <row r="5" spans="1:22" ht="25" customHeight="1" x14ac:dyDescent="0.2">
      <c r="A5" s="5" t="s">
        <v>1</v>
      </c>
      <c r="B5" s="71" t="s">
        <v>2</v>
      </c>
      <c r="C5" s="71" t="s">
        <v>3</v>
      </c>
      <c r="D5" s="72" t="s">
        <v>1</v>
      </c>
      <c r="E5" s="73" t="s">
        <v>93</v>
      </c>
      <c r="F5" s="22" t="s">
        <v>87</v>
      </c>
      <c r="G5" s="22" t="s">
        <v>88</v>
      </c>
      <c r="H5" s="22" t="s">
        <v>89</v>
      </c>
      <c r="I5" s="22" t="s">
        <v>90</v>
      </c>
      <c r="J5" s="22" t="s">
        <v>91</v>
      </c>
      <c r="K5" s="23" t="s">
        <v>92</v>
      </c>
      <c r="L5" s="72" t="s">
        <v>1</v>
      </c>
      <c r="M5" s="71" t="s">
        <v>4</v>
      </c>
      <c r="N5" s="74" t="s">
        <v>1</v>
      </c>
      <c r="O5" s="42"/>
      <c r="P5" s="42"/>
      <c r="Q5" s="71" t="s">
        <v>150</v>
      </c>
      <c r="S5"/>
      <c r="T5"/>
      <c r="U5"/>
      <c r="V5"/>
    </row>
    <row r="6" spans="1:22" ht="25" customHeight="1" x14ac:dyDescent="0.2">
      <c r="A6" s="7" t="s">
        <v>5</v>
      </c>
      <c r="B6" s="43">
        <f t="shared" ref="B6:B53" si="0">Q6- (3/24)</f>
        <v>0</v>
      </c>
      <c r="C6" s="39">
        <f t="shared" ref="C6:C53" si="1">Q6- (2/24)</f>
        <v>4.1666666666666671E-2</v>
      </c>
      <c r="D6" s="44">
        <f>L6</f>
        <v>0.33333333333333337</v>
      </c>
      <c r="E6" s="62" t="s">
        <v>99</v>
      </c>
      <c r="F6" s="118" t="s">
        <v>117</v>
      </c>
      <c r="G6" s="119"/>
      <c r="H6" s="119"/>
      <c r="I6" s="119"/>
      <c r="J6" s="120"/>
      <c r="K6" s="60" t="s">
        <v>138</v>
      </c>
      <c r="L6" s="44">
        <f>Q6+ (5/24)</f>
        <v>0.33333333333333337</v>
      </c>
      <c r="M6" s="39">
        <f t="shared" ref="M6:M53" si="2">Q6- (1/24)</f>
        <v>8.3333333333333343E-2</v>
      </c>
      <c r="N6" s="40" t="s">
        <v>5</v>
      </c>
      <c r="O6" s="41" t="s">
        <v>6</v>
      </c>
      <c r="P6" s="42" t="s">
        <v>7</v>
      </c>
      <c r="Q6" s="43">
        <v>0.125</v>
      </c>
      <c r="S6"/>
      <c r="T6"/>
      <c r="U6"/>
      <c r="V6"/>
    </row>
    <row r="7" spans="1:22" ht="25" customHeight="1" x14ac:dyDescent="0.2">
      <c r="A7" s="7" t="s">
        <v>8</v>
      </c>
      <c r="B7" s="43">
        <f t="shared" si="0"/>
        <v>2.0833333333333343E-2</v>
      </c>
      <c r="C7" s="39">
        <f t="shared" si="1"/>
        <v>6.2500000000000014E-2</v>
      </c>
      <c r="D7" s="44">
        <f>L7</f>
        <v>0.35416666666666669</v>
      </c>
      <c r="E7" s="80" t="s">
        <v>140</v>
      </c>
      <c r="F7" s="121"/>
      <c r="G7" s="122"/>
      <c r="H7" s="122"/>
      <c r="I7" s="122"/>
      <c r="J7" s="123"/>
      <c r="K7" s="37" t="s">
        <v>114</v>
      </c>
      <c r="L7" s="44">
        <f t="shared" ref="L7:L53" si="3">Q7+ (5/24)</f>
        <v>0.35416666666666669</v>
      </c>
      <c r="M7" s="39">
        <f t="shared" si="2"/>
        <v>0.10416666666666669</v>
      </c>
      <c r="N7" s="40" t="s">
        <v>8</v>
      </c>
      <c r="O7" s="41" t="s">
        <v>9</v>
      </c>
      <c r="P7" s="41"/>
      <c r="Q7" s="39">
        <v>0.14583333333333334</v>
      </c>
      <c r="S7"/>
    </row>
    <row r="8" spans="1:22" ht="25" customHeight="1" x14ac:dyDescent="0.2">
      <c r="A8" s="7" t="s">
        <v>10</v>
      </c>
      <c r="B8" s="57">
        <f t="shared" si="0"/>
        <v>4.1666666666666657E-2</v>
      </c>
      <c r="C8" s="45">
        <f t="shared" si="1"/>
        <v>8.3333333333333329E-2</v>
      </c>
      <c r="D8" s="46">
        <f>L8</f>
        <v>0.375</v>
      </c>
      <c r="E8" s="104" t="s">
        <v>84</v>
      </c>
      <c r="F8" s="104" t="s">
        <v>121</v>
      </c>
      <c r="G8" s="139" t="s">
        <v>121</v>
      </c>
      <c r="H8" s="140"/>
      <c r="I8" s="140"/>
      <c r="J8" s="141"/>
      <c r="K8" s="76" t="s">
        <v>115</v>
      </c>
      <c r="L8" s="46">
        <f t="shared" si="3"/>
        <v>0.375</v>
      </c>
      <c r="M8" s="45">
        <f>Q8- (1/24)</f>
        <v>0.125</v>
      </c>
      <c r="N8" s="40" t="s">
        <v>10</v>
      </c>
      <c r="O8" s="41"/>
      <c r="P8" s="41"/>
      <c r="Q8" s="45">
        <v>0.16666666666666666</v>
      </c>
      <c r="S8"/>
    </row>
    <row r="9" spans="1:22" ht="25" customHeight="1" x14ac:dyDescent="0.2">
      <c r="A9" s="7" t="s">
        <v>11</v>
      </c>
      <c r="B9" s="57">
        <f t="shared" si="0"/>
        <v>6.25E-2</v>
      </c>
      <c r="C9" s="45">
        <f t="shared" si="1"/>
        <v>0.10416666666666667</v>
      </c>
      <c r="D9" s="46">
        <f>L9</f>
        <v>0.39583333333333337</v>
      </c>
      <c r="E9" s="105"/>
      <c r="F9" s="105"/>
      <c r="G9" s="142"/>
      <c r="H9" s="143"/>
      <c r="I9" s="143"/>
      <c r="J9" s="144"/>
      <c r="K9" s="64" t="s">
        <v>107</v>
      </c>
      <c r="L9" s="46">
        <f t="shared" si="3"/>
        <v>0.39583333333333337</v>
      </c>
      <c r="M9" s="45">
        <f t="shared" si="2"/>
        <v>0.14583333333333334</v>
      </c>
      <c r="N9" s="40" t="s">
        <v>11</v>
      </c>
      <c r="O9" s="41"/>
      <c r="P9" s="41"/>
      <c r="Q9" s="45">
        <v>0.1875</v>
      </c>
      <c r="S9"/>
      <c r="T9"/>
      <c r="U9"/>
      <c r="V9"/>
    </row>
    <row r="10" spans="1:22" ht="25" customHeight="1" x14ac:dyDescent="0.2">
      <c r="A10" s="7" t="s">
        <v>12</v>
      </c>
      <c r="B10" s="43">
        <f t="shared" si="0"/>
        <v>8.3333333333333343E-2</v>
      </c>
      <c r="C10" s="39">
        <f t="shared" si="1"/>
        <v>0.125</v>
      </c>
      <c r="D10" s="44">
        <f t="shared" ref="D10:D53" si="4">L10</f>
        <v>0.41666666666666669</v>
      </c>
      <c r="E10" s="28" t="s">
        <v>125</v>
      </c>
      <c r="F10" s="107" t="s">
        <v>112</v>
      </c>
      <c r="G10" s="108"/>
      <c r="H10" s="108"/>
      <c r="I10" s="108"/>
      <c r="J10" s="109"/>
      <c r="K10" s="60" t="s">
        <v>138</v>
      </c>
      <c r="L10" s="44">
        <f t="shared" si="3"/>
        <v>0.41666666666666669</v>
      </c>
      <c r="M10" s="39">
        <f t="shared" si="2"/>
        <v>0.16666666666666669</v>
      </c>
      <c r="N10" s="40" t="s">
        <v>12</v>
      </c>
      <c r="O10" s="41"/>
      <c r="P10" s="41"/>
      <c r="Q10" s="39">
        <v>0.20833333333333334</v>
      </c>
      <c r="S10"/>
      <c r="T10"/>
      <c r="U10"/>
      <c r="V10"/>
    </row>
    <row r="11" spans="1:22" ht="25" customHeight="1" x14ac:dyDescent="0.2">
      <c r="A11" s="7" t="s">
        <v>13</v>
      </c>
      <c r="B11" s="43">
        <f t="shared" si="0"/>
        <v>0.10416666666666666</v>
      </c>
      <c r="C11" s="39">
        <f t="shared" si="1"/>
        <v>0.14583333333333331</v>
      </c>
      <c r="D11" s="44">
        <f t="shared" si="4"/>
        <v>0.4375</v>
      </c>
      <c r="E11" s="124" t="s">
        <v>106</v>
      </c>
      <c r="F11" s="125"/>
      <c r="G11" s="125"/>
      <c r="H11" s="125"/>
      <c r="I11" s="125"/>
      <c r="J11" s="125"/>
      <c r="K11" s="126"/>
      <c r="L11" s="44">
        <f t="shared" si="3"/>
        <v>0.4375</v>
      </c>
      <c r="M11" s="39">
        <f t="shared" si="2"/>
        <v>0.1875</v>
      </c>
      <c r="N11" s="40" t="s">
        <v>13</v>
      </c>
      <c r="O11" s="41"/>
      <c r="P11" s="41"/>
      <c r="Q11" s="39">
        <v>0.22916666666666666</v>
      </c>
      <c r="S11"/>
      <c r="T11"/>
      <c r="U11"/>
      <c r="V11"/>
    </row>
    <row r="12" spans="1:22" ht="25" customHeight="1" x14ac:dyDescent="0.2">
      <c r="A12" s="7" t="s">
        <v>14</v>
      </c>
      <c r="B12" s="57">
        <f t="shared" si="0"/>
        <v>0.125</v>
      </c>
      <c r="C12" s="45">
        <f t="shared" si="1"/>
        <v>0.16666666666666669</v>
      </c>
      <c r="D12" s="46">
        <f t="shared" si="4"/>
        <v>0.45833333333333337</v>
      </c>
      <c r="E12" s="104" t="s">
        <v>116</v>
      </c>
      <c r="F12" s="133" t="s">
        <v>113</v>
      </c>
      <c r="G12" s="134"/>
      <c r="H12" s="134"/>
      <c r="I12" s="134"/>
      <c r="J12" s="135"/>
      <c r="K12" s="100" t="s">
        <v>116</v>
      </c>
      <c r="L12" s="46">
        <f t="shared" si="3"/>
        <v>0.45833333333333337</v>
      </c>
      <c r="M12" s="45">
        <f t="shared" si="2"/>
        <v>0.20833333333333334</v>
      </c>
      <c r="N12" s="40" t="s">
        <v>14</v>
      </c>
      <c r="O12" s="41"/>
      <c r="P12" s="41"/>
      <c r="Q12" s="45">
        <v>0.25</v>
      </c>
      <c r="S12"/>
      <c r="T12"/>
      <c r="U12"/>
      <c r="V12"/>
    </row>
    <row r="13" spans="1:22" ht="25" customHeight="1" x14ac:dyDescent="0.2">
      <c r="A13" s="7" t="s">
        <v>15</v>
      </c>
      <c r="B13" s="57">
        <f t="shared" si="0"/>
        <v>0.14583333333333331</v>
      </c>
      <c r="C13" s="45">
        <f t="shared" si="1"/>
        <v>0.1875</v>
      </c>
      <c r="D13" s="46">
        <f t="shared" si="4"/>
        <v>0.47916666666666663</v>
      </c>
      <c r="E13" s="106"/>
      <c r="F13" s="136"/>
      <c r="G13" s="137"/>
      <c r="H13" s="137"/>
      <c r="I13" s="137"/>
      <c r="J13" s="138"/>
      <c r="K13" s="101"/>
      <c r="L13" s="46">
        <f t="shared" si="3"/>
        <v>0.47916666666666663</v>
      </c>
      <c r="M13" s="45">
        <f t="shared" si="2"/>
        <v>0.22916666666666666</v>
      </c>
      <c r="N13" s="40" t="s">
        <v>15</v>
      </c>
      <c r="O13" s="41" t="s">
        <v>16</v>
      </c>
      <c r="P13" s="41"/>
      <c r="Q13" s="45">
        <v>0.27083333333333331</v>
      </c>
      <c r="S13"/>
      <c r="T13"/>
      <c r="U13"/>
      <c r="V13"/>
    </row>
    <row r="14" spans="1:22" ht="25" customHeight="1" x14ac:dyDescent="0.2">
      <c r="A14" s="7" t="s">
        <v>17</v>
      </c>
      <c r="B14" s="43">
        <f t="shared" si="0"/>
        <v>0.16666666666666669</v>
      </c>
      <c r="C14" s="39">
        <f t="shared" si="1"/>
        <v>0.20833333333333337</v>
      </c>
      <c r="D14" s="44">
        <f t="shared" si="4"/>
        <v>0.5</v>
      </c>
      <c r="E14" s="102" t="s">
        <v>78</v>
      </c>
      <c r="F14" s="127" t="s">
        <v>131</v>
      </c>
      <c r="G14" s="128"/>
      <c r="H14" s="128"/>
      <c r="I14" s="128"/>
      <c r="J14" s="129"/>
      <c r="K14" s="89" t="s">
        <v>76</v>
      </c>
      <c r="L14" s="44">
        <f t="shared" si="3"/>
        <v>0.5</v>
      </c>
      <c r="M14" s="39">
        <f t="shared" si="2"/>
        <v>0.25</v>
      </c>
      <c r="N14" s="40" t="s">
        <v>17</v>
      </c>
      <c r="O14" s="41"/>
      <c r="P14" s="41"/>
      <c r="Q14" s="39">
        <v>0.29166666666666669</v>
      </c>
      <c r="S14"/>
      <c r="T14"/>
      <c r="U14"/>
      <c r="V14"/>
    </row>
    <row r="15" spans="1:22" ht="25" customHeight="1" x14ac:dyDescent="0.2">
      <c r="A15" s="7" t="s">
        <v>18</v>
      </c>
      <c r="B15" s="43">
        <f t="shared" si="0"/>
        <v>0.1875</v>
      </c>
      <c r="C15" s="39">
        <f t="shared" si="1"/>
        <v>0.22916666666666669</v>
      </c>
      <c r="D15" s="44">
        <f t="shared" si="4"/>
        <v>0.52083333333333337</v>
      </c>
      <c r="E15" s="111"/>
      <c r="F15" s="130"/>
      <c r="G15" s="131"/>
      <c r="H15" s="131"/>
      <c r="I15" s="131"/>
      <c r="J15" s="132"/>
      <c r="K15" s="88" t="s">
        <v>146</v>
      </c>
      <c r="L15" s="44">
        <f t="shared" si="3"/>
        <v>0.52083333333333337</v>
      </c>
      <c r="M15" s="39">
        <f t="shared" si="2"/>
        <v>0.27083333333333331</v>
      </c>
      <c r="N15" s="40" t="s">
        <v>18</v>
      </c>
      <c r="O15" s="41"/>
      <c r="P15" s="41"/>
      <c r="Q15" s="39">
        <v>0.3125</v>
      </c>
      <c r="S15"/>
      <c r="T15"/>
      <c r="U15"/>
      <c r="V15"/>
    </row>
    <row r="16" spans="1:22" ht="25" customHeight="1" x14ac:dyDescent="0.2">
      <c r="A16" s="7"/>
      <c r="B16" s="57">
        <f t="shared" si="0"/>
        <v>0.20833333333333331</v>
      </c>
      <c r="C16" s="45">
        <f t="shared" si="1"/>
        <v>0.25</v>
      </c>
      <c r="D16" s="46">
        <f t="shared" si="4"/>
        <v>0.54166666666666663</v>
      </c>
      <c r="E16" s="85" t="s">
        <v>144</v>
      </c>
      <c r="F16" s="87" t="s">
        <v>147</v>
      </c>
      <c r="G16" s="94" t="s">
        <v>146</v>
      </c>
      <c r="H16" s="76" t="s">
        <v>115</v>
      </c>
      <c r="I16" s="77" t="s">
        <v>114</v>
      </c>
      <c r="J16" s="113" t="s">
        <v>100</v>
      </c>
      <c r="K16" s="100" t="s">
        <v>94</v>
      </c>
      <c r="L16" s="46">
        <f t="shared" si="3"/>
        <v>0.54166666666666663</v>
      </c>
      <c r="M16" s="45">
        <f t="shared" si="2"/>
        <v>0.29166666666666663</v>
      </c>
      <c r="N16" s="40" t="s">
        <v>19</v>
      </c>
      <c r="O16" s="41" t="s">
        <v>20</v>
      </c>
      <c r="P16" s="41"/>
      <c r="Q16" s="45">
        <v>0.33333333333333331</v>
      </c>
      <c r="S16"/>
      <c r="T16"/>
      <c r="U16"/>
      <c r="V16"/>
    </row>
    <row r="17" spans="1:22" ht="25" customHeight="1" x14ac:dyDescent="0.2">
      <c r="A17" s="7" t="s">
        <v>19</v>
      </c>
      <c r="B17" s="57">
        <f t="shared" si="0"/>
        <v>0.22916666666666669</v>
      </c>
      <c r="C17" s="45">
        <f t="shared" si="1"/>
        <v>0.27083333333333337</v>
      </c>
      <c r="D17" s="46">
        <f t="shared" si="4"/>
        <v>0.5625</v>
      </c>
      <c r="E17" s="26" t="s">
        <v>95</v>
      </c>
      <c r="F17" s="64" t="s">
        <v>108</v>
      </c>
      <c r="G17" s="64" t="s">
        <v>80</v>
      </c>
      <c r="H17" s="75" t="s">
        <v>105</v>
      </c>
      <c r="I17" s="64" t="s">
        <v>82</v>
      </c>
      <c r="J17" s="110"/>
      <c r="K17" s="110"/>
      <c r="L17" s="46">
        <f t="shared" si="3"/>
        <v>0.5625</v>
      </c>
      <c r="M17" s="45">
        <f t="shared" si="2"/>
        <v>0.3125</v>
      </c>
      <c r="N17" s="40" t="s">
        <v>21</v>
      </c>
      <c r="O17" s="41"/>
      <c r="P17" s="41"/>
      <c r="Q17" s="45">
        <v>0.35416666666666669</v>
      </c>
      <c r="S17"/>
      <c r="T17"/>
      <c r="U17"/>
      <c r="V17"/>
    </row>
    <row r="18" spans="1:22" ht="25" customHeight="1" x14ac:dyDescent="0.2">
      <c r="A18" s="7" t="s">
        <v>21</v>
      </c>
      <c r="B18" s="43">
        <f t="shared" si="0"/>
        <v>0.25</v>
      </c>
      <c r="C18" s="39">
        <f t="shared" si="1"/>
        <v>0.29166666666666669</v>
      </c>
      <c r="D18" s="44">
        <f t="shared" si="4"/>
        <v>0.58333333333333337</v>
      </c>
      <c r="E18" s="27" t="s">
        <v>81</v>
      </c>
      <c r="F18" s="118" t="s">
        <v>117</v>
      </c>
      <c r="G18" s="119"/>
      <c r="H18" s="119"/>
      <c r="I18" s="119"/>
      <c r="J18" s="120"/>
      <c r="K18" s="102" t="s">
        <v>75</v>
      </c>
      <c r="L18" s="44">
        <f t="shared" si="3"/>
        <v>0.58333333333333337</v>
      </c>
      <c r="M18" s="39">
        <f t="shared" si="2"/>
        <v>0.33333333333333331</v>
      </c>
      <c r="N18" s="40" t="s">
        <v>22</v>
      </c>
      <c r="O18" s="41" t="s">
        <v>23</v>
      </c>
      <c r="P18" s="41"/>
      <c r="Q18" s="39">
        <v>0.375</v>
      </c>
      <c r="S18"/>
      <c r="T18"/>
      <c r="U18"/>
      <c r="V18"/>
    </row>
    <row r="19" spans="1:22" ht="25" customHeight="1" x14ac:dyDescent="0.2">
      <c r="A19" s="7" t="s">
        <v>22</v>
      </c>
      <c r="B19" s="43">
        <f t="shared" si="0"/>
        <v>0.27083333333333331</v>
      </c>
      <c r="C19" s="39">
        <f t="shared" si="1"/>
        <v>0.3125</v>
      </c>
      <c r="D19" s="44">
        <f t="shared" si="4"/>
        <v>0.60416666666666663</v>
      </c>
      <c r="E19" s="29" t="s">
        <v>143</v>
      </c>
      <c r="F19" s="121"/>
      <c r="G19" s="122"/>
      <c r="H19" s="122"/>
      <c r="I19" s="122"/>
      <c r="J19" s="123"/>
      <c r="K19" s="111"/>
      <c r="L19" s="44">
        <f t="shared" si="3"/>
        <v>0.60416666666666663</v>
      </c>
      <c r="M19" s="39">
        <f t="shared" si="2"/>
        <v>0.35416666666666663</v>
      </c>
      <c r="N19" s="40" t="s">
        <v>24</v>
      </c>
      <c r="O19" s="41"/>
      <c r="P19" s="41"/>
      <c r="Q19" s="39">
        <v>0.39583333333333331</v>
      </c>
      <c r="S19"/>
      <c r="T19"/>
      <c r="U19"/>
      <c r="V19"/>
    </row>
    <row r="20" spans="1:22" ht="25" customHeight="1" x14ac:dyDescent="0.2">
      <c r="A20" s="7" t="s">
        <v>24</v>
      </c>
      <c r="B20" s="57">
        <f t="shared" si="0"/>
        <v>0.29166666666666669</v>
      </c>
      <c r="C20" s="45">
        <f t="shared" si="1"/>
        <v>0.33333333333333337</v>
      </c>
      <c r="D20" s="46">
        <f t="shared" si="4"/>
        <v>0.625</v>
      </c>
      <c r="E20" s="30" t="s">
        <v>80</v>
      </c>
      <c r="F20" s="148" t="s">
        <v>131</v>
      </c>
      <c r="G20" s="149"/>
      <c r="H20" s="149"/>
      <c r="I20" s="149"/>
      <c r="J20" s="150"/>
      <c r="K20" s="113" t="s">
        <v>100</v>
      </c>
      <c r="L20" s="46">
        <f t="shared" si="3"/>
        <v>0.625</v>
      </c>
      <c r="M20" s="45">
        <f t="shared" si="2"/>
        <v>0.375</v>
      </c>
      <c r="N20" s="40" t="s">
        <v>25</v>
      </c>
      <c r="O20" s="41"/>
      <c r="P20" s="41"/>
      <c r="Q20" s="45">
        <v>0.41666666666666669</v>
      </c>
      <c r="S20"/>
      <c r="T20"/>
      <c r="U20"/>
      <c r="V20"/>
    </row>
    <row r="21" spans="1:22" ht="25" customHeight="1" x14ac:dyDescent="0.2">
      <c r="A21" s="7" t="s">
        <v>25</v>
      </c>
      <c r="B21" s="57">
        <f t="shared" si="0"/>
        <v>0.3125</v>
      </c>
      <c r="C21" s="45">
        <f t="shared" si="1"/>
        <v>0.35416666666666669</v>
      </c>
      <c r="D21" s="46">
        <f t="shared" si="4"/>
        <v>0.64583333333333337</v>
      </c>
      <c r="E21" s="61" t="s">
        <v>105</v>
      </c>
      <c r="F21" s="151"/>
      <c r="G21" s="152"/>
      <c r="H21" s="152"/>
      <c r="I21" s="152"/>
      <c r="J21" s="153"/>
      <c r="K21" s="110"/>
      <c r="L21" s="46">
        <f t="shared" si="3"/>
        <v>0.64583333333333337</v>
      </c>
      <c r="M21" s="45">
        <f t="shared" si="2"/>
        <v>0.39583333333333331</v>
      </c>
      <c r="N21" s="40" t="s">
        <v>26</v>
      </c>
      <c r="O21" s="41"/>
      <c r="P21" s="41"/>
      <c r="Q21" s="45">
        <v>0.4375</v>
      </c>
      <c r="S21"/>
      <c r="T21"/>
      <c r="U21"/>
      <c r="V21"/>
    </row>
    <row r="22" spans="1:22" ht="25" customHeight="1" x14ac:dyDescent="0.2">
      <c r="A22" s="7" t="s">
        <v>26</v>
      </c>
      <c r="B22" s="43">
        <f t="shared" si="0"/>
        <v>0.33333333333333331</v>
      </c>
      <c r="C22" s="39">
        <f t="shared" si="1"/>
        <v>0.375</v>
      </c>
      <c r="D22" s="44">
        <f t="shared" si="4"/>
        <v>0.66666666666666663</v>
      </c>
      <c r="E22" s="35" t="s">
        <v>107</v>
      </c>
      <c r="F22" s="154" t="s">
        <v>130</v>
      </c>
      <c r="G22" s="119"/>
      <c r="H22" s="119"/>
      <c r="I22" s="119"/>
      <c r="J22" s="120"/>
      <c r="K22" s="93" t="s">
        <v>149</v>
      </c>
      <c r="L22" s="44">
        <f t="shared" si="3"/>
        <v>0.66666666666666663</v>
      </c>
      <c r="M22" s="39">
        <f t="shared" si="2"/>
        <v>0.41666666666666663</v>
      </c>
      <c r="N22" s="40" t="s">
        <v>27</v>
      </c>
      <c r="O22" s="41" t="s">
        <v>28</v>
      </c>
      <c r="P22" s="41" t="s">
        <v>29</v>
      </c>
      <c r="Q22" s="39">
        <v>0.45833333333333331</v>
      </c>
      <c r="S22"/>
      <c r="T22"/>
      <c r="U22"/>
      <c r="V22"/>
    </row>
    <row r="23" spans="1:22" ht="25" customHeight="1" x14ac:dyDescent="0.2">
      <c r="A23" s="7" t="s">
        <v>27</v>
      </c>
      <c r="B23" s="43">
        <f t="shared" si="0"/>
        <v>0.35416666666666669</v>
      </c>
      <c r="C23" s="39">
        <f t="shared" si="1"/>
        <v>0.39583333333333337</v>
      </c>
      <c r="D23" s="44">
        <f t="shared" si="4"/>
        <v>0.6875</v>
      </c>
      <c r="E23" s="88" t="s">
        <v>146</v>
      </c>
      <c r="F23" s="121"/>
      <c r="G23" s="122"/>
      <c r="H23" s="122"/>
      <c r="I23" s="122"/>
      <c r="J23" s="123"/>
      <c r="K23" s="81" t="s">
        <v>115</v>
      </c>
      <c r="L23" s="44">
        <f t="shared" si="3"/>
        <v>0.6875</v>
      </c>
      <c r="M23" s="39">
        <f t="shared" si="2"/>
        <v>0.4375</v>
      </c>
      <c r="N23" s="40" t="s">
        <v>30</v>
      </c>
      <c r="O23" s="41"/>
      <c r="P23" s="41"/>
      <c r="Q23" s="39">
        <v>0.47916666666666669</v>
      </c>
      <c r="S23"/>
      <c r="T23"/>
      <c r="U23"/>
      <c r="V23"/>
    </row>
    <row r="24" spans="1:22" ht="25" customHeight="1" x14ac:dyDescent="0.2">
      <c r="A24" s="7" t="s">
        <v>30</v>
      </c>
      <c r="B24" s="57">
        <f t="shared" si="0"/>
        <v>0.375</v>
      </c>
      <c r="C24" s="45">
        <f t="shared" si="1"/>
        <v>0.41666666666666669</v>
      </c>
      <c r="D24" s="46">
        <f t="shared" si="4"/>
        <v>0.70833333333333337</v>
      </c>
      <c r="E24" s="104" t="s">
        <v>94</v>
      </c>
      <c r="F24" s="155" t="s">
        <v>141</v>
      </c>
      <c r="G24" s="156"/>
      <c r="H24" s="156"/>
      <c r="I24" s="156"/>
      <c r="J24" s="157"/>
      <c r="K24" s="64" t="s">
        <v>138</v>
      </c>
      <c r="L24" s="46">
        <f t="shared" si="3"/>
        <v>0.70833333333333337</v>
      </c>
      <c r="M24" s="45">
        <f t="shared" si="2"/>
        <v>0.45833333333333331</v>
      </c>
      <c r="N24" s="40" t="s">
        <v>31</v>
      </c>
      <c r="O24" s="41" t="s">
        <v>32</v>
      </c>
      <c r="P24" s="41" t="s">
        <v>33</v>
      </c>
      <c r="Q24" s="45">
        <v>0.5</v>
      </c>
    </row>
    <row r="25" spans="1:22" ht="25" customHeight="1" x14ac:dyDescent="0.2">
      <c r="A25" s="7" t="s">
        <v>31</v>
      </c>
      <c r="B25" s="57">
        <f t="shared" si="0"/>
        <v>0.39583333333333337</v>
      </c>
      <c r="C25" s="45">
        <f t="shared" si="1"/>
        <v>0.43750000000000006</v>
      </c>
      <c r="D25" s="46">
        <f t="shared" si="4"/>
        <v>0.72916666666666674</v>
      </c>
      <c r="E25" s="105"/>
      <c r="F25" s="158"/>
      <c r="G25" s="159"/>
      <c r="H25" s="159"/>
      <c r="I25" s="159"/>
      <c r="J25" s="160"/>
      <c r="K25" s="36" t="s">
        <v>107</v>
      </c>
      <c r="L25" s="46">
        <f t="shared" si="3"/>
        <v>0.72916666666666674</v>
      </c>
      <c r="M25" s="45">
        <f t="shared" si="2"/>
        <v>0.47916666666666669</v>
      </c>
      <c r="N25" s="40" t="s">
        <v>34</v>
      </c>
      <c r="O25" s="41"/>
      <c r="P25" s="41"/>
      <c r="Q25" s="45">
        <v>0.52083333333333337</v>
      </c>
    </row>
    <row r="26" spans="1:22" ht="25" customHeight="1" x14ac:dyDescent="0.2">
      <c r="A26" s="7" t="s">
        <v>34</v>
      </c>
      <c r="B26" s="43">
        <f t="shared" si="0"/>
        <v>0.41666666666666663</v>
      </c>
      <c r="C26" s="39">
        <f t="shared" si="1"/>
        <v>0.45833333333333331</v>
      </c>
      <c r="D26" s="44">
        <f t="shared" si="4"/>
        <v>0.75</v>
      </c>
      <c r="E26" s="37" t="s">
        <v>109</v>
      </c>
      <c r="F26" s="60" t="s">
        <v>83</v>
      </c>
      <c r="G26" s="60" t="s">
        <v>96</v>
      </c>
      <c r="H26" s="60" t="s">
        <v>122</v>
      </c>
      <c r="I26" s="37" t="s">
        <v>102</v>
      </c>
      <c r="J26" s="28" t="s">
        <v>123</v>
      </c>
      <c r="K26" s="102" t="s">
        <v>101</v>
      </c>
      <c r="L26" s="44">
        <f t="shared" si="3"/>
        <v>0.75</v>
      </c>
      <c r="M26" s="39">
        <f t="shared" si="2"/>
        <v>0.49999999999999994</v>
      </c>
      <c r="N26" s="40" t="s">
        <v>35</v>
      </c>
      <c r="O26" s="41"/>
      <c r="P26" s="41" t="s">
        <v>36</v>
      </c>
      <c r="Q26" s="39">
        <v>0.54166666666666663</v>
      </c>
      <c r="S26"/>
      <c r="T26"/>
      <c r="U26"/>
      <c r="V26"/>
    </row>
    <row r="27" spans="1:22" ht="25" customHeight="1" x14ac:dyDescent="0.2">
      <c r="A27" s="7" t="s">
        <v>35</v>
      </c>
      <c r="B27" s="43">
        <f t="shared" si="0"/>
        <v>0.4375</v>
      </c>
      <c r="C27" s="39">
        <f t="shared" si="1"/>
        <v>0.47916666666666669</v>
      </c>
      <c r="D27" s="44">
        <f t="shared" si="4"/>
        <v>0.77083333333333337</v>
      </c>
      <c r="E27" s="62" t="s">
        <v>137</v>
      </c>
      <c r="F27" s="80" t="s">
        <v>81</v>
      </c>
      <c r="G27" s="28" t="s">
        <v>95</v>
      </c>
      <c r="H27" s="27" t="s">
        <v>144</v>
      </c>
      <c r="I27" s="80" t="s">
        <v>81</v>
      </c>
      <c r="J27" s="29" t="s">
        <v>143</v>
      </c>
      <c r="K27" s="105"/>
      <c r="L27" s="44">
        <f t="shared" si="3"/>
        <v>0.77083333333333337</v>
      </c>
      <c r="M27" s="39">
        <f t="shared" si="2"/>
        <v>0.52083333333333337</v>
      </c>
      <c r="N27" s="40" t="s">
        <v>37</v>
      </c>
      <c r="O27" s="41"/>
      <c r="P27" s="41"/>
      <c r="Q27" s="39">
        <v>0.5625</v>
      </c>
      <c r="S27"/>
      <c r="T27"/>
      <c r="U27"/>
      <c r="V27"/>
    </row>
    <row r="28" spans="1:22" ht="25" customHeight="1" x14ac:dyDescent="0.2">
      <c r="A28" s="7" t="s">
        <v>37</v>
      </c>
      <c r="B28" s="57">
        <f t="shared" si="0"/>
        <v>0.45833333333333337</v>
      </c>
      <c r="C28" s="45">
        <f t="shared" si="1"/>
        <v>0.5</v>
      </c>
      <c r="D28" s="46">
        <f t="shared" si="4"/>
        <v>0.79166666666666674</v>
      </c>
      <c r="E28" s="64" t="s">
        <v>148</v>
      </c>
      <c r="F28" s="163" t="s">
        <v>142</v>
      </c>
      <c r="G28" s="164"/>
      <c r="H28" s="164"/>
      <c r="I28" s="164"/>
      <c r="J28" s="165"/>
      <c r="K28" s="92" t="s">
        <v>149</v>
      </c>
      <c r="L28" s="46">
        <f t="shared" si="3"/>
        <v>0.79166666666666674</v>
      </c>
      <c r="M28" s="45">
        <f t="shared" si="2"/>
        <v>0.54166666666666674</v>
      </c>
      <c r="N28" s="40" t="s">
        <v>38</v>
      </c>
      <c r="O28" s="41"/>
      <c r="P28" s="41" t="s">
        <v>39</v>
      </c>
      <c r="Q28" s="45">
        <v>0.58333333333333337</v>
      </c>
      <c r="S28"/>
      <c r="T28"/>
      <c r="U28"/>
      <c r="V28"/>
    </row>
    <row r="29" spans="1:22" ht="25" customHeight="1" x14ac:dyDescent="0.2">
      <c r="A29" s="7" t="s">
        <v>38</v>
      </c>
      <c r="B29" s="57">
        <f t="shared" si="0"/>
        <v>0.47916666666666663</v>
      </c>
      <c r="C29" s="45">
        <f t="shared" si="1"/>
        <v>0.52083333333333326</v>
      </c>
      <c r="D29" s="46">
        <f t="shared" si="4"/>
        <v>0.8125</v>
      </c>
      <c r="E29" s="76" t="s">
        <v>77</v>
      </c>
      <c r="F29" s="166"/>
      <c r="G29" s="167"/>
      <c r="H29" s="167"/>
      <c r="I29" s="167"/>
      <c r="J29" s="168"/>
      <c r="K29" s="59" t="s">
        <v>145</v>
      </c>
      <c r="L29" s="46">
        <f t="shared" si="3"/>
        <v>0.8125</v>
      </c>
      <c r="M29" s="45">
        <f t="shared" si="2"/>
        <v>0.5625</v>
      </c>
      <c r="N29" s="40" t="s">
        <v>40</v>
      </c>
      <c r="O29" s="41"/>
      <c r="P29" s="41"/>
      <c r="Q29" s="45">
        <v>0.60416666666666663</v>
      </c>
      <c r="S29"/>
      <c r="T29"/>
      <c r="U29"/>
      <c r="V29"/>
    </row>
    <row r="30" spans="1:22" ht="25" customHeight="1" x14ac:dyDescent="0.2">
      <c r="A30" s="7" t="s">
        <v>40</v>
      </c>
      <c r="B30" s="43">
        <f t="shared" si="0"/>
        <v>0.5</v>
      </c>
      <c r="C30" s="39">
        <f t="shared" si="1"/>
        <v>0.54166666666666663</v>
      </c>
      <c r="D30" s="44">
        <f t="shared" si="4"/>
        <v>0.83333333333333337</v>
      </c>
      <c r="E30" s="102" t="s">
        <v>79</v>
      </c>
      <c r="F30" s="118" t="s">
        <v>117</v>
      </c>
      <c r="G30" s="119"/>
      <c r="H30" s="119"/>
      <c r="I30" s="119"/>
      <c r="J30" s="120"/>
      <c r="K30" s="112" t="s">
        <v>128</v>
      </c>
      <c r="L30" s="44">
        <f t="shared" si="3"/>
        <v>0.83333333333333337</v>
      </c>
      <c r="M30" s="39">
        <f t="shared" si="2"/>
        <v>0.58333333333333337</v>
      </c>
      <c r="N30" s="40" t="s">
        <v>41</v>
      </c>
      <c r="O30" s="41" t="s">
        <v>42</v>
      </c>
      <c r="P30" s="41"/>
      <c r="Q30" s="39">
        <v>0.625</v>
      </c>
      <c r="S30"/>
      <c r="T30"/>
      <c r="U30"/>
      <c r="V30"/>
    </row>
    <row r="31" spans="1:22" ht="25" customHeight="1" x14ac:dyDescent="0.2">
      <c r="A31" s="7" t="s">
        <v>41</v>
      </c>
      <c r="B31" s="43">
        <f t="shared" si="0"/>
        <v>0.52083333333333337</v>
      </c>
      <c r="C31" s="39">
        <f t="shared" si="1"/>
        <v>0.5625</v>
      </c>
      <c r="D31" s="44">
        <f t="shared" si="4"/>
        <v>0.85416666666666674</v>
      </c>
      <c r="E31" s="103"/>
      <c r="F31" s="121"/>
      <c r="G31" s="122"/>
      <c r="H31" s="122"/>
      <c r="I31" s="122"/>
      <c r="J31" s="123"/>
      <c r="K31" s="103"/>
      <c r="L31" s="44">
        <f t="shared" si="3"/>
        <v>0.85416666666666674</v>
      </c>
      <c r="M31" s="39">
        <f t="shared" si="2"/>
        <v>0.60416666666666674</v>
      </c>
      <c r="N31" s="40" t="s">
        <v>43</v>
      </c>
      <c r="O31" s="41"/>
      <c r="P31" s="41"/>
      <c r="Q31" s="39">
        <v>0.64583333333333337</v>
      </c>
      <c r="S31"/>
      <c r="T31"/>
      <c r="U31"/>
      <c r="V31"/>
    </row>
    <row r="32" spans="1:22" ht="25" customHeight="1" x14ac:dyDescent="0.2">
      <c r="A32" s="7" t="s">
        <v>43</v>
      </c>
      <c r="B32" s="57">
        <f t="shared" si="0"/>
        <v>0.54166666666666663</v>
      </c>
      <c r="C32" s="45">
        <f t="shared" si="1"/>
        <v>0.58333333333333326</v>
      </c>
      <c r="D32" s="46">
        <f t="shared" si="4"/>
        <v>0.875</v>
      </c>
      <c r="E32" s="32" t="s">
        <v>80</v>
      </c>
      <c r="F32" s="162" t="s">
        <v>129</v>
      </c>
      <c r="G32" s="140"/>
      <c r="H32" s="140"/>
      <c r="I32" s="140"/>
      <c r="J32" s="141"/>
      <c r="K32" s="61" t="s">
        <v>108</v>
      </c>
      <c r="L32" s="46">
        <f t="shared" si="3"/>
        <v>0.875</v>
      </c>
      <c r="M32" s="45">
        <f t="shared" si="2"/>
        <v>0.625</v>
      </c>
      <c r="N32" s="40" t="s">
        <v>44</v>
      </c>
      <c r="O32" s="41" t="s">
        <v>20</v>
      </c>
      <c r="P32" s="41"/>
      <c r="Q32" s="45">
        <v>0.66666666666666663</v>
      </c>
      <c r="S32"/>
      <c r="T32"/>
      <c r="U32"/>
      <c r="V32"/>
    </row>
    <row r="33" spans="1:27" ht="25" customHeight="1" x14ac:dyDescent="0.2">
      <c r="A33" s="7" t="s">
        <v>44</v>
      </c>
      <c r="B33" s="57">
        <f t="shared" si="0"/>
        <v>0.5625</v>
      </c>
      <c r="C33" s="45">
        <f t="shared" si="1"/>
        <v>0.60416666666666663</v>
      </c>
      <c r="D33" s="46">
        <f t="shared" si="4"/>
        <v>0.89583333333333337</v>
      </c>
      <c r="E33" s="61" t="s">
        <v>105</v>
      </c>
      <c r="F33" s="142"/>
      <c r="G33" s="143"/>
      <c r="H33" s="143"/>
      <c r="I33" s="143"/>
      <c r="J33" s="144"/>
      <c r="K33" s="38" t="s">
        <v>105</v>
      </c>
      <c r="L33" s="46">
        <f t="shared" si="3"/>
        <v>0.89583333333333337</v>
      </c>
      <c r="M33" s="45">
        <f t="shared" si="2"/>
        <v>0.64583333333333337</v>
      </c>
      <c r="N33" s="40" t="s">
        <v>45</v>
      </c>
      <c r="O33" s="41"/>
      <c r="P33" s="41"/>
      <c r="Q33" s="45">
        <v>0.6875</v>
      </c>
      <c r="S33"/>
      <c r="T33"/>
      <c r="U33"/>
      <c r="V33"/>
    </row>
    <row r="34" spans="1:27" ht="25" customHeight="1" x14ac:dyDescent="0.2">
      <c r="A34" s="7" t="s">
        <v>45</v>
      </c>
      <c r="B34" s="43">
        <f t="shared" si="0"/>
        <v>0.58333333333333337</v>
      </c>
      <c r="C34" s="39">
        <f t="shared" si="1"/>
        <v>0.625</v>
      </c>
      <c r="D34" s="44">
        <f t="shared" si="4"/>
        <v>0.91666666666666674</v>
      </c>
      <c r="E34" s="60" t="s">
        <v>107</v>
      </c>
      <c r="F34" s="28" t="s">
        <v>132</v>
      </c>
      <c r="G34" s="63" t="s">
        <v>98</v>
      </c>
      <c r="H34" s="63" t="s">
        <v>133</v>
      </c>
      <c r="I34" s="28" t="s">
        <v>134</v>
      </c>
      <c r="J34" s="60" t="s">
        <v>104</v>
      </c>
      <c r="K34" s="60" t="s">
        <v>82</v>
      </c>
      <c r="L34" s="44">
        <f t="shared" si="3"/>
        <v>0.91666666666666674</v>
      </c>
      <c r="M34" s="39">
        <f t="shared" si="2"/>
        <v>0.66666666666666674</v>
      </c>
      <c r="N34" s="40" t="s">
        <v>46</v>
      </c>
      <c r="O34" s="41" t="s">
        <v>47</v>
      </c>
      <c r="P34" s="41"/>
      <c r="Q34" s="39">
        <v>0.70833333333333337</v>
      </c>
      <c r="S34"/>
      <c r="T34"/>
      <c r="U34"/>
      <c r="V34"/>
    </row>
    <row r="35" spans="1:27" ht="25" customHeight="1" x14ac:dyDescent="0.2">
      <c r="A35" s="7" t="s">
        <v>46</v>
      </c>
      <c r="B35" s="43">
        <f t="shared" si="0"/>
        <v>0.60416666666666663</v>
      </c>
      <c r="C35" s="39">
        <f t="shared" si="1"/>
        <v>0.64583333333333326</v>
      </c>
      <c r="D35" s="44">
        <f t="shared" si="4"/>
        <v>0.9375</v>
      </c>
      <c r="E35" s="58" t="s">
        <v>76</v>
      </c>
      <c r="F35" s="78" t="s">
        <v>134</v>
      </c>
      <c r="G35" s="27" t="s">
        <v>135</v>
      </c>
      <c r="H35" s="63" t="s">
        <v>98</v>
      </c>
      <c r="I35" s="60" t="s">
        <v>96</v>
      </c>
      <c r="J35" s="60" t="s">
        <v>77</v>
      </c>
      <c r="K35" s="60" t="s">
        <v>138</v>
      </c>
      <c r="L35" s="44">
        <f t="shared" si="3"/>
        <v>0.9375</v>
      </c>
      <c r="M35" s="39">
        <f t="shared" si="2"/>
        <v>0.6875</v>
      </c>
      <c r="N35" s="40" t="s">
        <v>48</v>
      </c>
      <c r="O35" s="41"/>
      <c r="P35" s="41"/>
      <c r="Q35" s="39">
        <v>0.72916666666666663</v>
      </c>
      <c r="S35"/>
      <c r="T35"/>
      <c r="U35"/>
      <c r="V35"/>
    </row>
    <row r="36" spans="1:27" ht="25" customHeight="1" x14ac:dyDescent="0.2">
      <c r="A36" s="7" t="s">
        <v>48</v>
      </c>
      <c r="B36" s="57">
        <f t="shared" si="0"/>
        <v>0.625</v>
      </c>
      <c r="C36" s="45">
        <f t="shared" si="1"/>
        <v>0.66666666666666663</v>
      </c>
      <c r="D36" s="46">
        <f t="shared" si="4"/>
        <v>0.95833333333333337</v>
      </c>
      <c r="E36" s="104" t="s">
        <v>85</v>
      </c>
      <c r="F36" s="145" t="s">
        <v>127</v>
      </c>
      <c r="G36" s="146"/>
      <c r="H36" s="146"/>
      <c r="I36" s="147"/>
      <c r="J36" s="79" t="s">
        <v>151</v>
      </c>
      <c r="K36" s="33" t="s">
        <v>80</v>
      </c>
      <c r="L36" s="46">
        <f t="shared" si="3"/>
        <v>0.95833333333333337</v>
      </c>
      <c r="M36" s="45">
        <f t="shared" si="2"/>
        <v>0.70833333333333337</v>
      </c>
      <c r="N36" s="40" t="s">
        <v>49</v>
      </c>
      <c r="O36" s="41" t="s">
        <v>50</v>
      </c>
      <c r="P36" s="47" t="s">
        <v>51</v>
      </c>
      <c r="Q36" s="45">
        <v>0.75</v>
      </c>
      <c r="S36"/>
      <c r="T36"/>
      <c r="U36"/>
      <c r="V36"/>
    </row>
    <row r="37" spans="1:27" ht="25" customHeight="1" x14ac:dyDescent="0.2">
      <c r="A37" s="7" t="s">
        <v>49</v>
      </c>
      <c r="B37" s="57">
        <f t="shared" si="0"/>
        <v>0.64583333333333337</v>
      </c>
      <c r="C37" s="45">
        <f t="shared" si="1"/>
        <v>0.6875</v>
      </c>
      <c r="D37" s="46">
        <f t="shared" si="4"/>
        <v>0.97916666666666674</v>
      </c>
      <c r="E37" s="105"/>
      <c r="F37" s="79" t="s">
        <v>137</v>
      </c>
      <c r="G37" s="61" t="s">
        <v>103</v>
      </c>
      <c r="H37" s="32" t="s">
        <v>104</v>
      </c>
      <c r="I37" s="32" t="s">
        <v>111</v>
      </c>
      <c r="J37" s="36" t="s">
        <v>120</v>
      </c>
      <c r="K37" s="79" t="s">
        <v>151</v>
      </c>
      <c r="L37" s="46">
        <f t="shared" si="3"/>
        <v>0.97916666666666674</v>
      </c>
      <c r="M37" s="45">
        <f t="shared" si="2"/>
        <v>0.72916666666666674</v>
      </c>
      <c r="N37" s="40" t="s">
        <v>52</v>
      </c>
      <c r="O37" s="41"/>
      <c r="P37" s="47"/>
      <c r="Q37" s="45">
        <v>0.77083333333333337</v>
      </c>
      <c r="S37"/>
      <c r="T37"/>
      <c r="U37"/>
      <c r="V37"/>
    </row>
    <row r="38" spans="1:27" ht="25" customHeight="1" x14ac:dyDescent="0.2">
      <c r="A38" s="7" t="s">
        <v>52</v>
      </c>
      <c r="B38" s="43">
        <f t="shared" si="0"/>
        <v>0.66666666666666663</v>
      </c>
      <c r="C38" s="39">
        <f t="shared" si="1"/>
        <v>0.70833333333333326</v>
      </c>
      <c r="D38" s="44">
        <f t="shared" si="4"/>
        <v>1</v>
      </c>
      <c r="E38" s="60" t="s">
        <v>108</v>
      </c>
      <c r="F38" s="29" t="s">
        <v>111</v>
      </c>
      <c r="G38" s="37" t="s">
        <v>109</v>
      </c>
      <c r="H38" s="102" t="s">
        <v>85</v>
      </c>
      <c r="I38" s="102" t="s">
        <v>118</v>
      </c>
      <c r="J38" s="60" t="s">
        <v>107</v>
      </c>
      <c r="K38" s="102" t="s">
        <v>85</v>
      </c>
      <c r="L38" s="44">
        <f t="shared" si="3"/>
        <v>1</v>
      </c>
      <c r="M38" s="39">
        <f t="shared" si="2"/>
        <v>0.75</v>
      </c>
      <c r="N38" s="40" t="s">
        <v>53</v>
      </c>
      <c r="O38" s="41" t="s">
        <v>54</v>
      </c>
      <c r="P38" s="47" t="s">
        <v>51</v>
      </c>
      <c r="Q38" s="39">
        <v>0.79166666666666663</v>
      </c>
      <c r="T38"/>
      <c r="U38"/>
      <c r="V38"/>
    </row>
    <row r="39" spans="1:27" ht="25" customHeight="1" x14ac:dyDescent="0.2">
      <c r="A39" s="7" t="s">
        <v>53</v>
      </c>
      <c r="B39" s="43">
        <f t="shared" si="0"/>
        <v>0.6875</v>
      </c>
      <c r="C39" s="39">
        <f t="shared" si="1"/>
        <v>0.72916666666666663</v>
      </c>
      <c r="D39" s="44">
        <f t="shared" si="4"/>
        <v>1.0208333333333333</v>
      </c>
      <c r="E39" s="37" t="s">
        <v>114</v>
      </c>
      <c r="F39" s="37" t="s">
        <v>109</v>
      </c>
      <c r="G39" s="60" t="s">
        <v>105</v>
      </c>
      <c r="H39" s="105"/>
      <c r="I39" s="103"/>
      <c r="J39" s="60" t="s">
        <v>80</v>
      </c>
      <c r="K39" s="106"/>
      <c r="L39" s="44">
        <f t="shared" si="3"/>
        <v>1.0208333333333333</v>
      </c>
      <c r="M39" s="39">
        <f t="shared" si="2"/>
        <v>0.77083333333333337</v>
      </c>
      <c r="N39" s="40" t="s">
        <v>55</v>
      </c>
      <c r="O39" s="41"/>
      <c r="P39" s="47"/>
      <c r="Q39" s="39">
        <v>0.8125</v>
      </c>
      <c r="S39"/>
      <c r="T39"/>
      <c r="U39"/>
      <c r="V39"/>
    </row>
    <row r="40" spans="1:27" ht="25" customHeight="1" x14ac:dyDescent="0.2">
      <c r="A40" s="7" t="s">
        <v>55</v>
      </c>
      <c r="B40" s="57">
        <f t="shared" si="0"/>
        <v>0.70833333333333337</v>
      </c>
      <c r="C40" s="45">
        <f t="shared" si="1"/>
        <v>0.75</v>
      </c>
      <c r="D40" s="46">
        <f t="shared" si="4"/>
        <v>1.0416666666666667</v>
      </c>
      <c r="E40" s="104" t="s">
        <v>75</v>
      </c>
      <c r="F40" s="61" t="s">
        <v>102</v>
      </c>
      <c r="G40" s="61" t="s">
        <v>122</v>
      </c>
      <c r="H40" s="59" t="s">
        <v>145</v>
      </c>
      <c r="I40" s="61" t="s">
        <v>83</v>
      </c>
      <c r="J40" s="61" t="s">
        <v>105</v>
      </c>
      <c r="K40" s="31" t="s">
        <v>103</v>
      </c>
      <c r="L40" s="46">
        <f t="shared" si="3"/>
        <v>1.0416666666666667</v>
      </c>
      <c r="M40" s="48">
        <f t="shared" si="2"/>
        <v>0.79166666666666674</v>
      </c>
      <c r="N40" s="49" t="s">
        <v>56</v>
      </c>
      <c r="O40" s="50" t="s">
        <v>57</v>
      </c>
      <c r="P40" s="51" t="s">
        <v>51</v>
      </c>
      <c r="Q40" s="52">
        <v>0.83333333333333337</v>
      </c>
      <c r="S40"/>
      <c r="T40" s="25"/>
      <c r="U40"/>
      <c r="V40"/>
    </row>
    <row r="41" spans="1:27" ht="25" customHeight="1" x14ac:dyDescent="0.2">
      <c r="A41" s="7" t="s">
        <v>56</v>
      </c>
      <c r="B41" s="57">
        <f t="shared" si="0"/>
        <v>0.72916666666666663</v>
      </c>
      <c r="C41" s="45">
        <f t="shared" si="1"/>
        <v>0.77083333333333326</v>
      </c>
      <c r="D41" s="46">
        <f t="shared" si="4"/>
        <v>1.0625</v>
      </c>
      <c r="E41" s="105"/>
      <c r="F41" s="161" t="s">
        <v>119</v>
      </c>
      <c r="G41" s="146"/>
      <c r="H41" s="146"/>
      <c r="I41" s="146"/>
      <c r="J41" s="147"/>
      <c r="K41" s="64" t="s">
        <v>104</v>
      </c>
      <c r="L41" s="46">
        <f t="shared" si="3"/>
        <v>1.0625</v>
      </c>
      <c r="M41" s="48">
        <f t="shared" si="2"/>
        <v>0.8125</v>
      </c>
      <c r="N41" s="49" t="s">
        <v>58</v>
      </c>
      <c r="O41" s="50"/>
      <c r="P41" s="51"/>
      <c r="Q41" s="52">
        <v>0.85416666666666663</v>
      </c>
      <c r="S41"/>
      <c r="T41"/>
      <c r="U41"/>
      <c r="V41"/>
    </row>
    <row r="42" spans="1:27" ht="25" customHeight="1" x14ac:dyDescent="0.2">
      <c r="A42" s="7" t="s">
        <v>58</v>
      </c>
      <c r="B42" s="43">
        <f t="shared" si="0"/>
        <v>0.75</v>
      </c>
      <c r="C42" s="39">
        <f t="shared" si="1"/>
        <v>0.79166666666666663</v>
      </c>
      <c r="D42" s="44">
        <f t="shared" si="4"/>
        <v>1.0833333333333333</v>
      </c>
      <c r="E42" s="29" t="s">
        <v>145</v>
      </c>
      <c r="F42" s="112" t="s">
        <v>128</v>
      </c>
      <c r="G42" s="60" t="s">
        <v>83</v>
      </c>
      <c r="H42" s="102" t="s">
        <v>79</v>
      </c>
      <c r="I42" s="60" t="s">
        <v>103</v>
      </c>
      <c r="J42" s="102" t="s">
        <v>94</v>
      </c>
      <c r="K42" s="60" t="s">
        <v>148</v>
      </c>
      <c r="L42" s="44">
        <f t="shared" si="3"/>
        <v>1.0833333333333333</v>
      </c>
      <c r="M42" s="53">
        <f t="shared" si="2"/>
        <v>0.83333333333333337</v>
      </c>
      <c r="N42" s="40" t="s">
        <v>59</v>
      </c>
      <c r="O42" s="41" t="s">
        <v>60</v>
      </c>
      <c r="P42" s="47" t="s">
        <v>51</v>
      </c>
      <c r="Q42" s="54">
        <v>0.875</v>
      </c>
      <c r="S42"/>
      <c r="U42"/>
      <c r="V42"/>
    </row>
    <row r="43" spans="1:27" ht="25" customHeight="1" x14ac:dyDescent="0.2">
      <c r="A43" s="7" t="s">
        <v>59</v>
      </c>
      <c r="B43" s="43">
        <f t="shared" si="0"/>
        <v>0.77083333333333337</v>
      </c>
      <c r="C43" s="39">
        <f t="shared" si="1"/>
        <v>0.8125</v>
      </c>
      <c r="D43" s="44">
        <f t="shared" si="4"/>
        <v>1.1041666666666667</v>
      </c>
      <c r="E43" s="60" t="s">
        <v>82</v>
      </c>
      <c r="F43" s="103"/>
      <c r="G43" s="60" t="s">
        <v>148</v>
      </c>
      <c r="H43" s="111"/>
      <c r="I43" s="60" t="s">
        <v>108</v>
      </c>
      <c r="J43" s="105"/>
      <c r="K43" s="58" t="s">
        <v>77</v>
      </c>
      <c r="L43" s="44">
        <f t="shared" si="3"/>
        <v>1.1041666666666667</v>
      </c>
      <c r="M43" s="53">
        <f t="shared" si="2"/>
        <v>0.85416666666666674</v>
      </c>
      <c r="N43" s="40" t="s">
        <v>61</v>
      </c>
      <c r="O43" s="41"/>
      <c r="P43" s="47"/>
      <c r="Q43" s="54">
        <v>0.89583333333333337</v>
      </c>
      <c r="S43"/>
      <c r="U43"/>
      <c r="V43"/>
    </row>
    <row r="44" spans="1:27" ht="25" customHeight="1" x14ac:dyDescent="0.2">
      <c r="A44" s="7" t="s">
        <v>61</v>
      </c>
      <c r="B44" s="57">
        <f t="shared" si="0"/>
        <v>0.79166666666666663</v>
      </c>
      <c r="C44" s="55">
        <f t="shared" si="1"/>
        <v>0.83333333333333326</v>
      </c>
      <c r="D44" s="46">
        <f t="shared" si="4"/>
        <v>1.125</v>
      </c>
      <c r="E44" s="61" t="s">
        <v>103</v>
      </c>
      <c r="F44" s="100" t="s">
        <v>124</v>
      </c>
      <c r="G44" s="104" t="s">
        <v>94</v>
      </c>
      <c r="H44" s="104" t="s">
        <v>75</v>
      </c>
      <c r="I44" s="113" t="s">
        <v>100</v>
      </c>
      <c r="J44" s="104" t="s">
        <v>118</v>
      </c>
      <c r="K44" s="100" t="s">
        <v>94</v>
      </c>
      <c r="L44" s="46">
        <f t="shared" si="3"/>
        <v>1.125</v>
      </c>
      <c r="M44" s="55">
        <f t="shared" si="2"/>
        <v>0.875</v>
      </c>
      <c r="N44" s="40" t="s">
        <v>62</v>
      </c>
      <c r="O44" s="41" t="s">
        <v>63</v>
      </c>
      <c r="P44" s="47"/>
      <c r="Q44" s="56">
        <v>0.91666666666666663</v>
      </c>
      <c r="S44"/>
      <c r="T44"/>
      <c r="U44"/>
      <c r="V44"/>
    </row>
    <row r="45" spans="1:27" ht="25" customHeight="1" x14ac:dyDescent="0.2">
      <c r="A45" s="7" t="s">
        <v>62</v>
      </c>
      <c r="B45" s="57">
        <f t="shared" si="0"/>
        <v>0.8125</v>
      </c>
      <c r="C45" s="55">
        <f t="shared" si="1"/>
        <v>0.85416666666666663</v>
      </c>
      <c r="D45" s="46">
        <f t="shared" si="4"/>
        <v>1.1458333333333333</v>
      </c>
      <c r="E45" s="87" t="s">
        <v>147</v>
      </c>
      <c r="F45" s="110"/>
      <c r="G45" s="105"/>
      <c r="H45" s="105"/>
      <c r="I45" s="110"/>
      <c r="J45" s="105"/>
      <c r="K45" s="110"/>
      <c r="L45" s="46">
        <f t="shared" si="3"/>
        <v>1.1458333333333333</v>
      </c>
      <c r="M45" s="55">
        <f t="shared" si="2"/>
        <v>0.89583333333333337</v>
      </c>
      <c r="N45" s="40" t="s">
        <v>64</v>
      </c>
      <c r="O45" s="41"/>
      <c r="P45" s="47"/>
      <c r="Q45" s="56">
        <v>0.9375</v>
      </c>
      <c r="S45"/>
      <c r="T45"/>
      <c r="U45"/>
      <c r="V45"/>
    </row>
    <row r="46" spans="1:27" ht="25" customHeight="1" x14ac:dyDescent="0.2">
      <c r="A46" s="7" t="s">
        <v>64</v>
      </c>
      <c r="B46" s="54">
        <f t="shared" si="0"/>
        <v>0.83333333333333337</v>
      </c>
      <c r="C46" s="53">
        <f t="shared" si="1"/>
        <v>0.875</v>
      </c>
      <c r="D46" s="44">
        <f t="shared" si="4"/>
        <v>1.1666666666666667</v>
      </c>
      <c r="E46" s="102" t="s">
        <v>124</v>
      </c>
      <c r="F46" s="107" t="s">
        <v>112</v>
      </c>
      <c r="G46" s="108"/>
      <c r="H46" s="108"/>
      <c r="I46" s="108"/>
      <c r="J46" s="109"/>
      <c r="K46" s="27" t="s">
        <v>136</v>
      </c>
      <c r="L46" s="44">
        <f t="shared" si="3"/>
        <v>1.1666666666666667</v>
      </c>
      <c r="M46" s="53">
        <f t="shared" si="2"/>
        <v>0.91666666666666674</v>
      </c>
      <c r="N46" s="40" t="s">
        <v>65</v>
      </c>
      <c r="O46" s="41" t="s">
        <v>66</v>
      </c>
      <c r="P46" s="47"/>
      <c r="Q46" s="54">
        <v>0.95833333333333337</v>
      </c>
      <c r="S46"/>
      <c r="T46"/>
      <c r="U46"/>
      <c r="V46"/>
    </row>
    <row r="47" spans="1:27" ht="25" customHeight="1" x14ac:dyDescent="0.2">
      <c r="A47" s="7" t="s">
        <v>65</v>
      </c>
      <c r="B47" s="54">
        <f t="shared" si="0"/>
        <v>0.85416666666666663</v>
      </c>
      <c r="C47" s="53">
        <f t="shared" si="1"/>
        <v>0.89583333333333326</v>
      </c>
      <c r="D47" s="44">
        <f t="shared" si="4"/>
        <v>1.1875</v>
      </c>
      <c r="E47" s="103"/>
      <c r="F47" s="60" t="s">
        <v>83</v>
      </c>
      <c r="G47" s="60" t="s">
        <v>108</v>
      </c>
      <c r="H47" s="34" t="s">
        <v>99</v>
      </c>
      <c r="I47" s="81" t="s">
        <v>115</v>
      </c>
      <c r="J47" s="60" t="s">
        <v>120</v>
      </c>
      <c r="K47" s="60" t="s">
        <v>138</v>
      </c>
      <c r="L47" s="44">
        <f t="shared" si="3"/>
        <v>1.1875</v>
      </c>
      <c r="M47" s="53">
        <f t="shared" si="2"/>
        <v>0.9375</v>
      </c>
      <c r="N47" s="40" t="s">
        <v>67</v>
      </c>
      <c r="O47" s="41"/>
      <c r="P47" s="47"/>
      <c r="Q47" s="54">
        <v>0.97916666666666663</v>
      </c>
      <c r="S47"/>
      <c r="T47"/>
      <c r="U47"/>
      <c r="V47"/>
    </row>
    <row r="48" spans="1:27" ht="25" customHeight="1" x14ac:dyDescent="0.2">
      <c r="A48" s="7" t="s">
        <v>67</v>
      </c>
      <c r="B48" s="56">
        <f t="shared" si="0"/>
        <v>0.875</v>
      </c>
      <c r="C48" s="55">
        <f t="shared" si="1"/>
        <v>0.91666666666666663</v>
      </c>
      <c r="D48" s="46">
        <f t="shared" si="4"/>
        <v>1.2083333333333333</v>
      </c>
      <c r="E48" s="61" t="s">
        <v>83</v>
      </c>
      <c r="F48" s="32" t="s">
        <v>99</v>
      </c>
      <c r="G48" s="104" t="s">
        <v>118</v>
      </c>
      <c r="H48" s="64" t="s">
        <v>148</v>
      </c>
      <c r="I48" s="61" t="s">
        <v>122</v>
      </c>
      <c r="J48" s="36" t="s">
        <v>103</v>
      </c>
      <c r="K48" s="100" t="s">
        <v>79</v>
      </c>
      <c r="L48" s="46">
        <f t="shared" si="3"/>
        <v>1.2083333333333333</v>
      </c>
      <c r="M48" s="55">
        <f t="shared" si="2"/>
        <v>0.95833333333333337</v>
      </c>
      <c r="N48" s="40" t="s">
        <v>68</v>
      </c>
      <c r="O48" s="41" t="s">
        <v>69</v>
      </c>
      <c r="P48" s="47"/>
      <c r="Q48" s="57">
        <v>1</v>
      </c>
      <c r="S48"/>
      <c r="T48"/>
      <c r="U48"/>
      <c r="V48"/>
      <c r="X48" s="9"/>
      <c r="Y48" s="10"/>
      <c r="Z48" s="11"/>
      <c r="AA48" s="12"/>
    </row>
    <row r="49" spans="1:27" ht="25" customHeight="1" x14ac:dyDescent="0.2">
      <c r="A49" s="7" t="s">
        <v>68</v>
      </c>
      <c r="B49" s="56">
        <f t="shared" si="0"/>
        <v>0.89583333333333326</v>
      </c>
      <c r="C49" s="55">
        <f t="shared" si="1"/>
        <v>0.93749999999999989</v>
      </c>
      <c r="D49" s="46">
        <f t="shared" si="4"/>
        <v>1.2291666666666665</v>
      </c>
      <c r="E49" s="61" t="s">
        <v>96</v>
      </c>
      <c r="F49" s="61" t="s">
        <v>105</v>
      </c>
      <c r="G49" s="105"/>
      <c r="H49" s="94" t="s">
        <v>146</v>
      </c>
      <c r="I49" s="36" t="s">
        <v>99</v>
      </c>
      <c r="J49" s="59" t="s">
        <v>145</v>
      </c>
      <c r="K49" s="101"/>
      <c r="L49" s="46">
        <f t="shared" si="3"/>
        <v>1.2291666666666665</v>
      </c>
      <c r="M49" s="55">
        <f t="shared" si="2"/>
        <v>0.97916666666666663</v>
      </c>
      <c r="N49" s="40" t="s">
        <v>70</v>
      </c>
      <c r="O49" s="41"/>
      <c r="P49" s="47"/>
      <c r="Q49" s="57">
        <v>1.0208333333333333</v>
      </c>
      <c r="S49"/>
      <c r="T49"/>
      <c r="U49"/>
      <c r="V49"/>
      <c r="X49" s="13"/>
      <c r="Y49" s="14"/>
      <c r="Z49" s="15"/>
      <c r="AA49" s="12"/>
    </row>
    <row r="50" spans="1:27" ht="25" customHeight="1" x14ac:dyDescent="0.2">
      <c r="A50" s="7" t="s">
        <v>70</v>
      </c>
      <c r="B50" s="54">
        <f t="shared" si="0"/>
        <v>0.91666666666666674</v>
      </c>
      <c r="C50" s="53">
        <f t="shared" si="1"/>
        <v>0.95833333333333337</v>
      </c>
      <c r="D50" s="44">
        <f t="shared" si="4"/>
        <v>1.25</v>
      </c>
      <c r="E50" s="60" t="s">
        <v>122</v>
      </c>
      <c r="F50" s="112" t="s">
        <v>97</v>
      </c>
      <c r="G50" s="102" t="s">
        <v>101</v>
      </c>
      <c r="H50" s="37" t="s">
        <v>76</v>
      </c>
      <c r="I50" s="112" t="s">
        <v>128</v>
      </c>
      <c r="J50" s="102" t="s">
        <v>79</v>
      </c>
      <c r="K50" s="82" t="s">
        <v>139</v>
      </c>
      <c r="L50" s="44">
        <f t="shared" si="3"/>
        <v>1.25</v>
      </c>
      <c r="M50" s="39">
        <f t="shared" si="2"/>
        <v>1</v>
      </c>
      <c r="N50" s="40" t="s">
        <v>71</v>
      </c>
      <c r="O50" s="41" t="s">
        <v>66</v>
      </c>
      <c r="P50" s="47"/>
      <c r="Q50" s="43">
        <v>1.0416666666666667</v>
      </c>
      <c r="S50"/>
      <c r="T50"/>
      <c r="U50"/>
      <c r="V50"/>
      <c r="X50" s="15"/>
      <c r="Y50" s="14"/>
      <c r="Z50" s="15"/>
      <c r="AA50" s="16"/>
    </row>
    <row r="51" spans="1:27" ht="25" customHeight="1" x14ac:dyDescent="0.2">
      <c r="A51" s="7" t="s">
        <v>71</v>
      </c>
      <c r="B51" s="54">
        <f t="shared" si="0"/>
        <v>0.9375</v>
      </c>
      <c r="C51" s="53">
        <f t="shared" si="1"/>
        <v>0.97916666666666663</v>
      </c>
      <c r="D51" s="44">
        <f t="shared" si="4"/>
        <v>1.2708333333333333</v>
      </c>
      <c r="E51" s="29" t="s">
        <v>99</v>
      </c>
      <c r="F51" s="103"/>
      <c r="G51" s="103"/>
      <c r="H51" s="58" t="s">
        <v>77</v>
      </c>
      <c r="I51" s="103"/>
      <c r="J51" s="103"/>
      <c r="K51" s="82" t="s">
        <v>139</v>
      </c>
      <c r="L51" s="44">
        <f t="shared" si="3"/>
        <v>1.2708333333333333</v>
      </c>
      <c r="M51" s="39">
        <f t="shared" si="2"/>
        <v>1.0208333333333333</v>
      </c>
      <c r="N51" s="40" t="s">
        <v>72</v>
      </c>
      <c r="O51" s="41"/>
      <c r="P51" s="47"/>
      <c r="Q51" s="43">
        <v>1.0625</v>
      </c>
      <c r="S51"/>
      <c r="T51"/>
      <c r="U51"/>
      <c r="V51"/>
      <c r="X51" s="15"/>
      <c r="Y51" s="14"/>
      <c r="Z51" s="15"/>
      <c r="AA51" s="12"/>
    </row>
    <row r="52" spans="1:27" ht="25" customHeight="1" x14ac:dyDescent="0.2">
      <c r="A52" s="7" t="s">
        <v>72</v>
      </c>
      <c r="B52" s="56">
        <f t="shared" si="0"/>
        <v>0.95833333333333326</v>
      </c>
      <c r="C52" s="45">
        <f t="shared" si="1"/>
        <v>0.99999999999999989</v>
      </c>
      <c r="D52" s="46">
        <f t="shared" si="4"/>
        <v>1.2916666666666665</v>
      </c>
      <c r="E52" s="100" t="s">
        <v>110</v>
      </c>
      <c r="F52" s="26" t="s">
        <v>123</v>
      </c>
      <c r="G52" s="76" t="s">
        <v>115</v>
      </c>
      <c r="H52" s="36" t="s">
        <v>126</v>
      </c>
      <c r="I52" s="36" t="s">
        <v>76</v>
      </c>
      <c r="J52" s="79" t="s">
        <v>151</v>
      </c>
      <c r="K52" s="83" t="s">
        <v>139</v>
      </c>
      <c r="L52" s="46">
        <f t="shared" si="3"/>
        <v>1.2916666666666665</v>
      </c>
      <c r="M52" s="45">
        <f t="shared" si="2"/>
        <v>1.0416666666666665</v>
      </c>
      <c r="N52" s="40" t="s">
        <v>73</v>
      </c>
      <c r="O52" s="41" t="s">
        <v>66</v>
      </c>
      <c r="P52" s="47"/>
      <c r="Q52" s="57">
        <v>1.0833333333333333</v>
      </c>
      <c r="S52"/>
      <c r="T52"/>
      <c r="U52"/>
      <c r="V52"/>
      <c r="X52" s="15"/>
      <c r="Y52" s="14"/>
      <c r="Z52" s="15"/>
      <c r="AA52" s="12"/>
    </row>
    <row r="53" spans="1:27" ht="25" customHeight="1" x14ac:dyDescent="0.2">
      <c r="A53" s="7" t="s">
        <v>73</v>
      </c>
      <c r="B53" s="56">
        <f t="shared" si="0"/>
        <v>0.97916666666666674</v>
      </c>
      <c r="C53" s="45">
        <f t="shared" si="1"/>
        <v>1.0208333333333335</v>
      </c>
      <c r="D53" s="46">
        <f t="shared" si="4"/>
        <v>1.3125</v>
      </c>
      <c r="E53" s="110"/>
      <c r="F53" s="161" t="s">
        <v>119</v>
      </c>
      <c r="G53" s="146"/>
      <c r="H53" s="146"/>
      <c r="I53" s="146"/>
      <c r="J53" s="147"/>
      <c r="K53" s="84" t="s">
        <v>139</v>
      </c>
      <c r="L53" s="46">
        <f t="shared" si="3"/>
        <v>1.3125</v>
      </c>
      <c r="M53" s="45">
        <f t="shared" si="2"/>
        <v>1.0625</v>
      </c>
      <c r="N53" s="40" t="s">
        <v>74</v>
      </c>
      <c r="O53" s="47"/>
      <c r="P53" s="47"/>
      <c r="Q53" s="57">
        <v>1.1041666666666667</v>
      </c>
      <c r="S53"/>
      <c r="T53"/>
      <c r="U53"/>
      <c r="V53"/>
      <c r="X53" s="15"/>
      <c r="Y53" s="14"/>
      <c r="Z53" s="15"/>
      <c r="AA53" s="12"/>
    </row>
    <row r="54" spans="1:27" ht="21" customHeight="1" x14ac:dyDescent="0.2">
      <c r="A54" s="7" t="s">
        <v>74</v>
      </c>
      <c r="B54"/>
      <c r="C54"/>
      <c r="D54"/>
      <c r="E54"/>
      <c r="K54"/>
      <c r="L54"/>
      <c r="M54"/>
      <c r="N54"/>
      <c r="O54"/>
      <c r="P54"/>
      <c r="Q54"/>
      <c r="S54"/>
      <c r="T54"/>
      <c r="U54"/>
      <c r="V54"/>
      <c r="X54" s="15"/>
      <c r="Y54" s="14"/>
      <c r="Z54" s="15"/>
      <c r="AA54" s="16"/>
    </row>
    <row r="55" spans="1:27" ht="19" customHeight="1" x14ac:dyDescent="0.2">
      <c r="A55" s="7"/>
      <c r="B55"/>
      <c r="C55"/>
      <c r="D55"/>
      <c r="E55"/>
      <c r="K55"/>
      <c r="L55"/>
      <c r="M55"/>
      <c r="N55"/>
      <c r="O55"/>
      <c r="P55"/>
      <c r="Q55"/>
      <c r="S55"/>
      <c r="T55"/>
      <c r="U55"/>
      <c r="V55"/>
      <c r="X55" s="15"/>
      <c r="Y55" s="14"/>
      <c r="Z55" s="15"/>
      <c r="AA55" s="16"/>
    </row>
    <row r="56" spans="1:27" ht="21" customHeight="1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S56"/>
      <c r="T56"/>
      <c r="U56"/>
      <c r="V56"/>
    </row>
    <row r="57" spans="1:27" ht="23.25" customHeight="1" x14ac:dyDescent="0.2">
      <c r="B57"/>
      <c r="C57"/>
      <c r="D57"/>
      <c r="E57"/>
      <c r="F57"/>
      <c r="H57"/>
      <c r="I57"/>
      <c r="J57"/>
      <c r="K57"/>
      <c r="L57"/>
      <c r="M57"/>
      <c r="N57"/>
      <c r="O57"/>
      <c r="P57"/>
      <c r="Q57"/>
      <c r="S57"/>
      <c r="T57"/>
      <c r="U57"/>
      <c r="V57"/>
    </row>
    <row r="58" spans="1:27" ht="22" customHeight="1" x14ac:dyDescent="0.2">
      <c r="B58"/>
      <c r="C58"/>
      <c r="D58"/>
      <c r="E58"/>
      <c r="F58"/>
      <c r="H58"/>
      <c r="I58"/>
      <c r="J58"/>
      <c r="K58"/>
      <c r="L58"/>
      <c r="M58"/>
      <c r="N58"/>
      <c r="O58"/>
      <c r="P58"/>
      <c r="Q58"/>
      <c r="S58"/>
      <c r="T58"/>
      <c r="U58"/>
      <c r="V58"/>
    </row>
    <row r="59" spans="1:27" ht="22" customHeight="1" x14ac:dyDescent="0.2">
      <c r="B59"/>
      <c r="C59"/>
      <c r="D59"/>
      <c r="E59"/>
      <c r="F59"/>
      <c r="H59"/>
      <c r="I59"/>
      <c r="J59"/>
      <c r="K59"/>
      <c r="L59"/>
      <c r="M59"/>
      <c r="N59"/>
      <c r="O59"/>
      <c r="P59"/>
      <c r="Q59"/>
      <c r="S59"/>
      <c r="T59"/>
      <c r="U59"/>
      <c r="V59"/>
    </row>
    <row r="60" spans="1:27" ht="21" customHeight="1" x14ac:dyDescent="0.2">
      <c r="B60"/>
      <c r="C60"/>
      <c r="D60"/>
      <c r="E60"/>
      <c r="F60"/>
      <c r="H60"/>
      <c r="I60"/>
      <c r="J60"/>
      <c r="K60"/>
      <c r="L60"/>
      <c r="M60"/>
      <c r="N60"/>
      <c r="O60"/>
      <c r="P60"/>
      <c r="Q60"/>
      <c r="S60"/>
      <c r="T60"/>
      <c r="U60"/>
      <c r="V60"/>
    </row>
    <row r="61" spans="1:27" ht="23" customHeight="1" x14ac:dyDescent="0.2">
      <c r="B61"/>
      <c r="C61"/>
      <c r="D61"/>
      <c r="E61"/>
      <c r="F61"/>
      <c r="H61"/>
      <c r="I61"/>
      <c r="J61"/>
      <c r="K61"/>
      <c r="L61"/>
      <c r="M61"/>
      <c r="N61"/>
      <c r="O61"/>
      <c r="P61"/>
      <c r="Q61"/>
      <c r="S61"/>
      <c r="T61"/>
      <c r="U61"/>
      <c r="V61"/>
    </row>
    <row r="62" spans="1:27" ht="21" customHeight="1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S62"/>
      <c r="T62"/>
      <c r="U62"/>
      <c r="V62"/>
    </row>
    <row r="63" spans="1:27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S63"/>
      <c r="T63"/>
      <c r="U63"/>
      <c r="V63"/>
    </row>
    <row r="64" spans="1:27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S64"/>
      <c r="T64"/>
      <c r="U64"/>
      <c r="V64"/>
    </row>
    <row r="65" spans="2:27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S65"/>
      <c r="T65"/>
      <c r="U65"/>
      <c r="V65"/>
    </row>
    <row r="66" spans="2:27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S66"/>
      <c r="T66"/>
      <c r="U66"/>
      <c r="V66"/>
    </row>
    <row r="67" spans="2:27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S67"/>
      <c r="T67"/>
      <c r="U67"/>
      <c r="V67"/>
      <c r="X67" s="13"/>
      <c r="Y67" s="14"/>
      <c r="Z67" s="15"/>
      <c r="AA67" s="16"/>
    </row>
    <row r="68" spans="2:27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S68"/>
      <c r="T68"/>
      <c r="U68"/>
      <c r="V68"/>
      <c r="X68" s="13"/>
      <c r="Y68" s="14"/>
      <c r="Z68" s="15"/>
      <c r="AA68" s="16"/>
    </row>
    <row r="69" spans="2:27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S69"/>
      <c r="T69"/>
      <c r="U69"/>
      <c r="V69"/>
      <c r="X69" s="13"/>
      <c r="Y69" s="14"/>
      <c r="Z69" s="13"/>
      <c r="AA69" s="16"/>
    </row>
    <row r="70" spans="2:27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S70"/>
      <c r="T70"/>
      <c r="U70"/>
      <c r="V70"/>
    </row>
    <row r="71" spans="2:27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S71"/>
      <c r="T71"/>
      <c r="U71"/>
      <c r="V71"/>
    </row>
    <row r="72" spans="2:27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S72"/>
      <c r="T72"/>
      <c r="U72"/>
      <c r="V72"/>
    </row>
    <row r="73" spans="2:27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S73"/>
      <c r="T73"/>
      <c r="U73"/>
      <c r="V73"/>
    </row>
    <row r="74" spans="2:27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S74"/>
      <c r="T74"/>
      <c r="U74"/>
      <c r="V74"/>
    </row>
    <row r="75" spans="2:27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S75"/>
      <c r="T75"/>
      <c r="U75"/>
      <c r="V75"/>
    </row>
    <row r="76" spans="2:27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S76"/>
      <c r="T76"/>
      <c r="U76"/>
      <c r="V76"/>
    </row>
    <row r="77" spans="2:27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S77"/>
      <c r="T77"/>
      <c r="U77"/>
      <c r="V77"/>
    </row>
    <row r="78" spans="2:27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S78"/>
      <c r="T78"/>
      <c r="U78"/>
      <c r="V78"/>
    </row>
    <row r="79" spans="2:27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S79"/>
      <c r="T79"/>
      <c r="U79"/>
      <c r="V79"/>
    </row>
    <row r="80" spans="2:27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S80"/>
      <c r="T80"/>
      <c r="U80"/>
      <c r="V80"/>
    </row>
    <row r="81" spans="1:27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S81"/>
      <c r="T81"/>
      <c r="U81"/>
      <c r="V81"/>
    </row>
    <row r="82" spans="1:27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S82"/>
      <c r="T82"/>
      <c r="U82"/>
      <c r="V82"/>
    </row>
    <row r="83" spans="1:27" s="18" customFormat="1" x14ac:dyDescent="0.2">
      <c r="A83" s="1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S83"/>
      <c r="T83"/>
      <c r="U83"/>
      <c r="V83"/>
      <c r="W83" s="3"/>
      <c r="X83" s="3"/>
      <c r="Y83" s="3"/>
      <c r="Z83" s="3"/>
      <c r="AA83" s="3"/>
    </row>
    <row r="84" spans="1:27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S84"/>
      <c r="T84"/>
      <c r="U84"/>
      <c r="V84"/>
    </row>
    <row r="85" spans="1:27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S85"/>
      <c r="T85"/>
      <c r="U85"/>
      <c r="V85"/>
    </row>
    <row r="86" spans="1:27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S86"/>
      <c r="T86"/>
      <c r="U86"/>
      <c r="V86"/>
    </row>
    <row r="87" spans="1:27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1:27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1:27" x14ac:dyDescent="0.2">
      <c r="B89"/>
      <c r="C89"/>
      <c r="D89"/>
      <c r="E89"/>
      <c r="F89"/>
      <c r="G89"/>
      <c r="H89"/>
      <c r="L89"/>
      <c r="M89"/>
      <c r="N89"/>
      <c r="O89"/>
      <c r="P89"/>
      <c r="Q89"/>
    </row>
    <row r="90" spans="1:27" x14ac:dyDescent="0.2">
      <c r="B90"/>
      <c r="C90"/>
      <c r="D90"/>
      <c r="E90"/>
      <c r="F90"/>
      <c r="G90"/>
      <c r="H90"/>
      <c r="L90"/>
      <c r="M90"/>
      <c r="N90"/>
      <c r="O90"/>
      <c r="P90"/>
      <c r="Q90"/>
    </row>
    <row r="91" spans="1:27" x14ac:dyDescent="0.2">
      <c r="B91"/>
      <c r="C91"/>
      <c r="D91"/>
      <c r="E91"/>
      <c r="F91"/>
      <c r="G91"/>
      <c r="H91"/>
      <c r="L91"/>
      <c r="M91"/>
      <c r="N91"/>
      <c r="O91"/>
      <c r="P91"/>
      <c r="Q91"/>
    </row>
    <row r="92" spans="1:27" x14ac:dyDescent="0.2">
      <c r="B92"/>
      <c r="C92"/>
      <c r="D92"/>
      <c r="E92"/>
      <c r="F92"/>
      <c r="G92"/>
      <c r="H92"/>
      <c r="L92"/>
      <c r="M92"/>
      <c r="N92"/>
      <c r="O92"/>
      <c r="P92"/>
      <c r="Q92"/>
    </row>
    <row r="93" spans="1:27" x14ac:dyDescent="0.2">
      <c r="E93"/>
      <c r="F93"/>
      <c r="G93"/>
      <c r="H93"/>
      <c r="I93" s="3"/>
      <c r="J93" s="3"/>
      <c r="K93" s="3"/>
    </row>
    <row r="94" spans="1:27" x14ac:dyDescent="0.2">
      <c r="E94"/>
      <c r="F94"/>
      <c r="G94"/>
      <c r="H94"/>
    </row>
    <row r="95" spans="1:27" x14ac:dyDescent="0.2">
      <c r="E95"/>
      <c r="F95"/>
      <c r="G95"/>
      <c r="H95"/>
    </row>
    <row r="96" spans="1:27" x14ac:dyDescent="0.2">
      <c r="E96"/>
      <c r="F96"/>
      <c r="G96"/>
      <c r="H96"/>
      <c r="I96"/>
      <c r="J96"/>
      <c r="K96"/>
    </row>
    <row r="97" spans="5:11" x14ac:dyDescent="0.2">
      <c r="E97"/>
      <c r="F97"/>
      <c r="G97"/>
      <c r="H97"/>
      <c r="I97"/>
      <c r="J97"/>
      <c r="K97"/>
    </row>
    <row r="98" spans="5:11" x14ac:dyDescent="0.2">
      <c r="E98"/>
      <c r="F98"/>
      <c r="G98"/>
      <c r="H98"/>
      <c r="I98"/>
      <c r="J98"/>
      <c r="K98"/>
    </row>
    <row r="99" spans="5:11" x14ac:dyDescent="0.2">
      <c r="E99"/>
      <c r="F99"/>
      <c r="G99"/>
      <c r="H99"/>
    </row>
  </sheetData>
  <mergeCells count="54">
    <mergeCell ref="E52:E53"/>
    <mergeCell ref="K16:K17"/>
    <mergeCell ref="K18:K19"/>
    <mergeCell ref="F18:J19"/>
    <mergeCell ref="F53:J53"/>
    <mergeCell ref="K30:K31"/>
    <mergeCell ref="F32:J33"/>
    <mergeCell ref="F30:J31"/>
    <mergeCell ref="E24:E25"/>
    <mergeCell ref="F28:J29"/>
    <mergeCell ref="J42:J43"/>
    <mergeCell ref="H38:H39"/>
    <mergeCell ref="F41:J41"/>
    <mergeCell ref="K26:K27"/>
    <mergeCell ref="K20:K21"/>
    <mergeCell ref="F20:J21"/>
    <mergeCell ref="F22:J23"/>
    <mergeCell ref="F24:J25"/>
    <mergeCell ref="J16:J17"/>
    <mergeCell ref="F50:F51"/>
    <mergeCell ref="I50:I51"/>
    <mergeCell ref="J50:J51"/>
    <mergeCell ref="G50:G51"/>
    <mergeCell ref="J44:J45"/>
    <mergeCell ref="G48:G49"/>
    <mergeCell ref="E8:E9"/>
    <mergeCell ref="F8:F9"/>
    <mergeCell ref="E14:E15"/>
    <mergeCell ref="E1:K3"/>
    <mergeCell ref="E4:K4"/>
    <mergeCell ref="F6:J7"/>
    <mergeCell ref="E11:K11"/>
    <mergeCell ref="F10:J10"/>
    <mergeCell ref="F14:J15"/>
    <mergeCell ref="E12:E13"/>
    <mergeCell ref="F12:J13"/>
    <mergeCell ref="G8:J9"/>
    <mergeCell ref="K12:K13"/>
    <mergeCell ref="K48:K49"/>
    <mergeCell ref="E46:E47"/>
    <mergeCell ref="E36:E37"/>
    <mergeCell ref="E30:E31"/>
    <mergeCell ref="E40:E41"/>
    <mergeCell ref="K38:K39"/>
    <mergeCell ref="F46:J46"/>
    <mergeCell ref="F44:F45"/>
    <mergeCell ref="H42:H43"/>
    <mergeCell ref="F42:F43"/>
    <mergeCell ref="H44:H45"/>
    <mergeCell ref="I44:I45"/>
    <mergeCell ref="G44:G45"/>
    <mergeCell ref="K44:K45"/>
    <mergeCell ref="I38:I39"/>
    <mergeCell ref="F36:I36"/>
  </mergeCells>
  <phoneticPr fontId="12" type="noConversion"/>
  <printOptions horizontalCentered="1" verticalCentered="1"/>
  <pageMargins left="0.2" right="0.2" top="1" bottom="1" header="0.3" footer="0.3"/>
  <pageSetup scale="37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75D67-0F57-4B43-B238-CB44534D52CA}">
  <sheetPr codeName="Sheet2">
    <pageSetUpPr fitToPage="1"/>
  </sheetPr>
  <dimension ref="A1:Z99"/>
  <sheetViews>
    <sheetView tabSelected="1" topLeftCell="B1" zoomScale="50" zoomScaleNormal="50" zoomScalePageLayoutView="75" workbookViewId="0">
      <selection activeCell="B1" sqref="B1"/>
    </sheetView>
  </sheetViews>
  <sheetFormatPr baseColWidth="10" defaultColWidth="9.1640625" defaultRowHeight="18" x14ac:dyDescent="0.2"/>
  <cols>
    <col min="1" max="1" width="9.33203125" style="17" hidden="1" customWidth="1"/>
    <col min="2" max="3" width="13" style="2" customWidth="1"/>
    <col min="4" max="4" width="10.83203125" style="2" customWidth="1"/>
    <col min="5" max="5" width="37.83203125" style="19" customWidth="1"/>
    <col min="6" max="6" width="37.83203125" style="19" bestFit="1" customWidth="1"/>
    <col min="7" max="7" width="37.83203125" style="20" bestFit="1" customWidth="1"/>
    <col min="8" max="8" width="37.83203125" style="18" bestFit="1" customWidth="1"/>
    <col min="9" max="9" width="37.83203125" style="19" bestFit="1" customWidth="1"/>
    <col min="10" max="10" width="37.6640625" style="19" customWidth="1"/>
    <col min="11" max="11" width="37.83203125" style="19" customWidth="1"/>
    <col min="12" max="12" width="10.83203125" style="4" customWidth="1"/>
    <col min="13" max="13" width="12.83203125" style="21" customWidth="1"/>
    <col min="14" max="14" width="30.5" style="3" hidden="1" customWidth="1"/>
    <col min="15" max="15" width="26.33203125" style="3" hidden="1" customWidth="1"/>
    <col min="16" max="16" width="13" style="2" hidden="1" customWidth="1"/>
    <col min="17" max="17" width="15.5" style="2" customWidth="1"/>
    <col min="18" max="18" width="25" style="3" bestFit="1" customWidth="1"/>
    <col min="20" max="20" width="15" style="6" customWidth="1"/>
    <col min="21" max="21" width="36.83203125" style="8" customWidth="1"/>
    <col min="22" max="22" width="9.1640625" style="3"/>
    <col min="23" max="23" width="10" style="3" customWidth="1"/>
    <col min="24" max="24" width="15" style="3" bestFit="1" customWidth="1"/>
    <col min="25" max="16384" width="9.1640625" style="3"/>
  </cols>
  <sheetData>
    <row r="1" spans="1:21" ht="25" customHeight="1" x14ac:dyDescent="0.2">
      <c r="A1" s="1"/>
      <c r="B1" s="65"/>
      <c r="C1" s="66"/>
      <c r="D1" s="67"/>
      <c r="E1" s="114" t="s">
        <v>86</v>
      </c>
      <c r="F1" s="114"/>
      <c r="G1" s="114"/>
      <c r="H1" s="114"/>
      <c r="I1" s="114"/>
      <c r="J1" s="114"/>
      <c r="K1" s="114"/>
      <c r="L1" s="67"/>
      <c r="M1" s="47"/>
      <c r="N1" s="47"/>
      <c r="O1" s="47"/>
      <c r="P1" s="68"/>
      <c r="Q1" s="66"/>
      <c r="R1"/>
      <c r="T1"/>
      <c r="U1"/>
    </row>
    <row r="2" spans="1:21" ht="25" customHeight="1" x14ac:dyDescent="0.2">
      <c r="A2" s="1"/>
      <c r="B2" s="66"/>
      <c r="C2" s="66"/>
      <c r="D2" s="67"/>
      <c r="E2" s="114"/>
      <c r="F2" s="114"/>
      <c r="G2" s="114"/>
      <c r="H2" s="114"/>
      <c r="I2" s="114"/>
      <c r="J2" s="114"/>
      <c r="K2" s="114"/>
      <c r="L2" s="67"/>
      <c r="M2" s="47"/>
      <c r="N2" s="47"/>
      <c r="O2" s="47"/>
      <c r="P2" s="68"/>
      <c r="Q2" s="66"/>
      <c r="R2"/>
      <c r="T2"/>
      <c r="U2"/>
    </row>
    <row r="3" spans="1:21" ht="25" customHeight="1" x14ac:dyDescent="0.2">
      <c r="A3" s="1"/>
      <c r="B3" s="66"/>
      <c r="C3" s="66"/>
      <c r="D3" s="67"/>
      <c r="E3" s="114"/>
      <c r="F3" s="114"/>
      <c r="G3" s="114"/>
      <c r="H3" s="114"/>
      <c r="I3" s="114"/>
      <c r="J3" s="114"/>
      <c r="K3" s="114"/>
      <c r="L3" s="67"/>
      <c r="M3" s="47"/>
      <c r="N3" s="47"/>
      <c r="O3" s="47"/>
      <c r="P3" s="66"/>
      <c r="Q3" s="66"/>
      <c r="R3"/>
      <c r="T3"/>
      <c r="U3"/>
    </row>
    <row r="4" spans="1:21" ht="25" customHeight="1" x14ac:dyDescent="0.2">
      <c r="A4" s="1"/>
      <c r="B4" s="68"/>
      <c r="C4" s="68"/>
      <c r="D4" s="67"/>
      <c r="E4" s="115" t="s">
        <v>152</v>
      </c>
      <c r="F4" s="116"/>
      <c r="G4" s="116"/>
      <c r="H4" s="116"/>
      <c r="I4" s="116"/>
      <c r="J4" s="116"/>
      <c r="K4" s="117"/>
      <c r="L4" s="67"/>
      <c r="M4" s="47"/>
      <c r="N4" s="69" t="s">
        <v>0</v>
      </c>
      <c r="O4" s="70"/>
      <c r="P4" s="66"/>
      <c r="Q4" s="68"/>
      <c r="R4"/>
      <c r="T4"/>
      <c r="U4"/>
    </row>
    <row r="5" spans="1:21" ht="25" customHeight="1" x14ac:dyDescent="0.2">
      <c r="A5" s="5" t="s">
        <v>1</v>
      </c>
      <c r="B5" s="71" t="s">
        <v>2</v>
      </c>
      <c r="C5" s="71" t="s">
        <v>3</v>
      </c>
      <c r="D5" s="72" t="s">
        <v>1</v>
      </c>
      <c r="E5" s="73">
        <f>DATE(2022,11,27)</f>
        <v>44892</v>
      </c>
      <c r="F5" s="22">
        <f t="shared" ref="F5:K5" si="0">E5+1</f>
        <v>44893</v>
      </c>
      <c r="G5" s="22">
        <f t="shared" si="0"/>
        <v>44894</v>
      </c>
      <c r="H5" s="22">
        <f t="shared" si="0"/>
        <v>44895</v>
      </c>
      <c r="I5" s="22">
        <f t="shared" si="0"/>
        <v>44896</v>
      </c>
      <c r="J5" s="22">
        <f t="shared" si="0"/>
        <v>44897</v>
      </c>
      <c r="K5" s="23">
        <f t="shared" si="0"/>
        <v>44898</v>
      </c>
      <c r="L5" s="72" t="s">
        <v>1</v>
      </c>
      <c r="M5" s="71" t="s">
        <v>4</v>
      </c>
      <c r="N5" s="42"/>
      <c r="O5" s="42"/>
      <c r="P5" s="71" t="s">
        <v>4</v>
      </c>
      <c r="Q5" s="71" t="s">
        <v>150</v>
      </c>
      <c r="R5"/>
      <c r="T5"/>
      <c r="U5"/>
    </row>
    <row r="6" spans="1:21" ht="25" customHeight="1" x14ac:dyDescent="0.2">
      <c r="A6" s="7" t="s">
        <v>5</v>
      </c>
      <c r="B6" s="43">
        <f t="shared" ref="B6:B53" si="1">Q6- (3/24)</f>
        <v>0</v>
      </c>
      <c r="C6" s="39">
        <f t="shared" ref="C6:C53" si="2">Q6- (2/24)</f>
        <v>4.1666666666666671E-2</v>
      </c>
      <c r="D6" s="44">
        <f>L6</f>
        <v>0.33333333333333337</v>
      </c>
      <c r="E6" s="62" t="s">
        <v>99</v>
      </c>
      <c r="F6" s="118" t="s">
        <v>117</v>
      </c>
      <c r="G6" s="119"/>
      <c r="H6" s="119"/>
      <c r="I6" s="119"/>
      <c r="J6" s="120"/>
      <c r="K6" s="60" t="s">
        <v>138</v>
      </c>
      <c r="L6" s="44">
        <f>Q6+ (5/24)</f>
        <v>0.33333333333333337</v>
      </c>
      <c r="M6" s="39">
        <f t="shared" ref="M6:M53" si="3">Q6- (1/24)</f>
        <v>8.3333333333333343E-2</v>
      </c>
      <c r="N6" s="41" t="s">
        <v>6</v>
      </c>
      <c r="O6" s="42" t="s">
        <v>7</v>
      </c>
      <c r="P6" s="39">
        <f t="shared" ref="P6:P53" si="4">Q6- (1/24)</f>
        <v>8.3333333333333343E-2</v>
      </c>
      <c r="Q6" s="43">
        <v>0.125</v>
      </c>
      <c r="R6"/>
      <c r="T6"/>
      <c r="U6"/>
    </row>
    <row r="7" spans="1:21" ht="25" customHeight="1" x14ac:dyDescent="0.2">
      <c r="A7" s="7" t="s">
        <v>8</v>
      </c>
      <c r="B7" s="43">
        <f t="shared" si="1"/>
        <v>2.0833333333333343E-2</v>
      </c>
      <c r="C7" s="39">
        <f t="shared" si="2"/>
        <v>6.2500000000000014E-2</v>
      </c>
      <c r="D7" s="44">
        <f>L7</f>
        <v>0.35416666666666669</v>
      </c>
      <c r="E7" s="80" t="s">
        <v>140</v>
      </c>
      <c r="F7" s="121"/>
      <c r="G7" s="122"/>
      <c r="H7" s="122"/>
      <c r="I7" s="122"/>
      <c r="J7" s="123"/>
      <c r="K7" s="37" t="s">
        <v>114</v>
      </c>
      <c r="L7" s="44">
        <f>Q7+ (5/24)</f>
        <v>0.35416666666666669</v>
      </c>
      <c r="M7" s="39">
        <f t="shared" si="3"/>
        <v>0.10416666666666669</v>
      </c>
      <c r="N7" s="41" t="s">
        <v>9</v>
      </c>
      <c r="O7" s="41"/>
      <c r="P7" s="39">
        <f t="shared" si="4"/>
        <v>0.10416666666666669</v>
      </c>
      <c r="Q7" s="39">
        <v>0.14583333333333334</v>
      </c>
      <c r="R7"/>
      <c r="T7"/>
      <c r="U7"/>
    </row>
    <row r="8" spans="1:21" ht="25" customHeight="1" x14ac:dyDescent="0.2">
      <c r="A8" s="7" t="s">
        <v>10</v>
      </c>
      <c r="B8" s="57">
        <f t="shared" si="1"/>
        <v>4.1666666666666657E-2</v>
      </c>
      <c r="C8" s="45">
        <f t="shared" si="2"/>
        <v>8.3333333333333329E-2</v>
      </c>
      <c r="D8" s="46">
        <f>L8</f>
        <v>0.375</v>
      </c>
      <c r="E8" s="104" t="s">
        <v>84</v>
      </c>
      <c r="F8" s="104" t="s">
        <v>121</v>
      </c>
      <c r="G8" s="139" t="s">
        <v>121</v>
      </c>
      <c r="H8" s="140"/>
      <c r="I8" s="140"/>
      <c r="J8" s="141"/>
      <c r="K8" s="76" t="s">
        <v>115</v>
      </c>
      <c r="L8" s="46">
        <f>Q8+ (5/24)</f>
        <v>0.375</v>
      </c>
      <c r="M8" s="45">
        <f>Q8- (1/24)</f>
        <v>0.125</v>
      </c>
      <c r="N8" s="41"/>
      <c r="O8" s="41"/>
      <c r="P8" s="45">
        <f t="shared" si="4"/>
        <v>0.125</v>
      </c>
      <c r="Q8" s="45">
        <v>0.16666666666666666</v>
      </c>
      <c r="R8"/>
      <c r="T8"/>
      <c r="U8"/>
    </row>
    <row r="9" spans="1:21" ht="25" customHeight="1" x14ac:dyDescent="0.2">
      <c r="A9" s="7" t="s">
        <v>11</v>
      </c>
      <c r="B9" s="57">
        <f t="shared" si="1"/>
        <v>6.25E-2</v>
      </c>
      <c r="C9" s="45">
        <f t="shared" si="2"/>
        <v>0.10416666666666667</v>
      </c>
      <c r="D9" s="46">
        <f>L9</f>
        <v>0.39583333333333337</v>
      </c>
      <c r="E9" s="105"/>
      <c r="F9" s="105"/>
      <c r="G9" s="142"/>
      <c r="H9" s="143"/>
      <c r="I9" s="143"/>
      <c r="J9" s="144"/>
      <c r="K9" s="64" t="s">
        <v>107</v>
      </c>
      <c r="L9" s="46">
        <f>Q9+ (5/24)</f>
        <v>0.39583333333333337</v>
      </c>
      <c r="M9" s="45">
        <f t="shared" si="3"/>
        <v>0.14583333333333334</v>
      </c>
      <c r="N9" s="41"/>
      <c r="O9" s="41"/>
      <c r="P9" s="45">
        <f t="shared" si="4"/>
        <v>0.14583333333333334</v>
      </c>
      <c r="Q9" s="45">
        <v>0.1875</v>
      </c>
      <c r="R9"/>
      <c r="T9"/>
      <c r="U9"/>
    </row>
    <row r="10" spans="1:21" ht="25" customHeight="1" x14ac:dyDescent="0.2">
      <c r="A10" s="7" t="s">
        <v>12</v>
      </c>
      <c r="B10" s="43">
        <f t="shared" si="1"/>
        <v>8.3333333333333343E-2</v>
      </c>
      <c r="C10" s="39">
        <f t="shared" si="2"/>
        <v>0.125</v>
      </c>
      <c r="D10" s="44">
        <f t="shared" ref="D10:D53" si="5">L10</f>
        <v>0.41666666666666669</v>
      </c>
      <c r="E10" s="28" t="s">
        <v>125</v>
      </c>
      <c r="F10" s="107" t="s">
        <v>112</v>
      </c>
      <c r="G10" s="108"/>
      <c r="H10" s="108"/>
      <c r="I10" s="108"/>
      <c r="J10" s="109"/>
      <c r="K10" s="60" t="s">
        <v>138</v>
      </c>
      <c r="L10" s="44">
        <f t="shared" ref="L10:L53" si="6">Q10+ (5/24)</f>
        <v>0.41666666666666669</v>
      </c>
      <c r="M10" s="39">
        <f t="shared" si="3"/>
        <v>0.16666666666666669</v>
      </c>
      <c r="N10" s="41"/>
      <c r="O10" s="41"/>
      <c r="P10" s="39">
        <f t="shared" si="4"/>
        <v>0.16666666666666669</v>
      </c>
      <c r="Q10" s="39">
        <v>0.20833333333333334</v>
      </c>
      <c r="R10"/>
      <c r="T10"/>
      <c r="U10"/>
    </row>
    <row r="11" spans="1:21" ht="25" customHeight="1" x14ac:dyDescent="0.2">
      <c r="A11" s="7" t="s">
        <v>13</v>
      </c>
      <c r="B11" s="43">
        <f t="shared" si="1"/>
        <v>0.10416666666666666</v>
      </c>
      <c r="C11" s="39">
        <f t="shared" si="2"/>
        <v>0.14583333333333331</v>
      </c>
      <c r="D11" s="44">
        <f t="shared" si="5"/>
        <v>0.4375</v>
      </c>
      <c r="E11" s="124" t="s">
        <v>106</v>
      </c>
      <c r="F11" s="125"/>
      <c r="G11" s="125"/>
      <c r="H11" s="125"/>
      <c r="I11" s="125"/>
      <c r="J11" s="125"/>
      <c r="K11" s="126"/>
      <c r="L11" s="44">
        <f t="shared" si="6"/>
        <v>0.4375</v>
      </c>
      <c r="M11" s="39">
        <f t="shared" si="3"/>
        <v>0.1875</v>
      </c>
      <c r="N11" s="41"/>
      <c r="O11" s="41"/>
      <c r="P11" s="39">
        <f t="shared" si="4"/>
        <v>0.1875</v>
      </c>
      <c r="Q11" s="39">
        <v>0.22916666666666666</v>
      </c>
      <c r="R11"/>
      <c r="T11"/>
      <c r="U11"/>
    </row>
    <row r="12" spans="1:21" ht="25" customHeight="1" x14ac:dyDescent="0.2">
      <c r="A12" s="7" t="s">
        <v>14</v>
      </c>
      <c r="B12" s="57">
        <f t="shared" si="1"/>
        <v>0.125</v>
      </c>
      <c r="C12" s="45">
        <f t="shared" si="2"/>
        <v>0.16666666666666669</v>
      </c>
      <c r="D12" s="46">
        <f t="shared" si="5"/>
        <v>0.45833333333333337</v>
      </c>
      <c r="E12" s="104" t="s">
        <v>116</v>
      </c>
      <c r="F12" s="133" t="s">
        <v>113</v>
      </c>
      <c r="G12" s="134"/>
      <c r="H12" s="134"/>
      <c r="I12" s="134"/>
      <c r="J12" s="135"/>
      <c r="K12" s="100" t="s">
        <v>116</v>
      </c>
      <c r="L12" s="46">
        <f t="shared" si="6"/>
        <v>0.45833333333333337</v>
      </c>
      <c r="M12" s="45">
        <f t="shared" si="3"/>
        <v>0.20833333333333334</v>
      </c>
      <c r="N12" s="41"/>
      <c r="O12" s="41"/>
      <c r="P12" s="45">
        <f t="shared" si="4"/>
        <v>0.20833333333333334</v>
      </c>
      <c r="Q12" s="45">
        <v>0.25</v>
      </c>
      <c r="R12"/>
      <c r="T12"/>
      <c r="U12"/>
    </row>
    <row r="13" spans="1:21" ht="25" customHeight="1" x14ac:dyDescent="0.2">
      <c r="A13" s="7" t="s">
        <v>15</v>
      </c>
      <c r="B13" s="57">
        <f t="shared" si="1"/>
        <v>0.14583333333333331</v>
      </c>
      <c r="C13" s="45">
        <f t="shared" si="2"/>
        <v>0.1875</v>
      </c>
      <c r="D13" s="46">
        <f t="shared" si="5"/>
        <v>0.47916666666666663</v>
      </c>
      <c r="E13" s="106"/>
      <c r="F13" s="136"/>
      <c r="G13" s="137"/>
      <c r="H13" s="137"/>
      <c r="I13" s="137"/>
      <c r="J13" s="138"/>
      <c r="K13" s="101"/>
      <c r="L13" s="46">
        <f t="shared" si="6"/>
        <v>0.47916666666666663</v>
      </c>
      <c r="M13" s="45">
        <f t="shared" si="3"/>
        <v>0.22916666666666666</v>
      </c>
      <c r="N13" s="41" t="s">
        <v>16</v>
      </c>
      <c r="O13" s="41"/>
      <c r="P13" s="45">
        <f t="shared" si="4"/>
        <v>0.22916666666666666</v>
      </c>
      <c r="Q13" s="45">
        <v>0.27083333333333331</v>
      </c>
      <c r="R13"/>
      <c r="T13"/>
      <c r="U13"/>
    </row>
    <row r="14" spans="1:21" ht="25" customHeight="1" x14ac:dyDescent="0.2">
      <c r="A14" s="7" t="s">
        <v>17</v>
      </c>
      <c r="B14" s="43">
        <f t="shared" si="1"/>
        <v>0.16666666666666669</v>
      </c>
      <c r="C14" s="39">
        <f t="shared" si="2"/>
        <v>0.20833333333333337</v>
      </c>
      <c r="D14" s="44">
        <f t="shared" si="5"/>
        <v>0.5</v>
      </c>
      <c r="E14" s="102" t="s">
        <v>78</v>
      </c>
      <c r="F14" s="127" t="s">
        <v>131</v>
      </c>
      <c r="G14" s="128"/>
      <c r="H14" s="128"/>
      <c r="I14" s="128"/>
      <c r="J14" s="129"/>
      <c r="K14" s="89" t="s">
        <v>76</v>
      </c>
      <c r="L14" s="44">
        <f t="shared" si="6"/>
        <v>0.5</v>
      </c>
      <c r="M14" s="39">
        <f t="shared" si="3"/>
        <v>0.25</v>
      </c>
      <c r="N14" s="41"/>
      <c r="O14" s="41"/>
      <c r="P14" s="39">
        <f t="shared" si="4"/>
        <v>0.25</v>
      </c>
      <c r="Q14" s="39">
        <v>0.29166666666666669</v>
      </c>
      <c r="R14"/>
      <c r="T14"/>
      <c r="U14"/>
    </row>
    <row r="15" spans="1:21" ht="25" customHeight="1" x14ac:dyDescent="0.2">
      <c r="A15" s="7" t="s">
        <v>18</v>
      </c>
      <c r="B15" s="43">
        <f t="shared" si="1"/>
        <v>0.1875</v>
      </c>
      <c r="C15" s="39">
        <f t="shared" si="2"/>
        <v>0.22916666666666669</v>
      </c>
      <c r="D15" s="44">
        <f t="shared" si="5"/>
        <v>0.52083333333333337</v>
      </c>
      <c r="E15" s="111"/>
      <c r="F15" s="130"/>
      <c r="G15" s="131"/>
      <c r="H15" s="131"/>
      <c r="I15" s="131"/>
      <c r="J15" s="132"/>
      <c r="K15" s="88" t="s">
        <v>146</v>
      </c>
      <c r="L15" s="44">
        <f t="shared" si="6"/>
        <v>0.52083333333333337</v>
      </c>
      <c r="M15" s="39">
        <f t="shared" si="3"/>
        <v>0.27083333333333331</v>
      </c>
      <c r="N15" s="41"/>
      <c r="O15" s="41"/>
      <c r="P15" s="39">
        <f t="shared" si="4"/>
        <v>0.27083333333333331</v>
      </c>
      <c r="Q15" s="39">
        <v>0.3125</v>
      </c>
      <c r="R15"/>
      <c r="T15"/>
      <c r="U15"/>
    </row>
    <row r="16" spans="1:21" ht="25" customHeight="1" x14ac:dyDescent="0.2">
      <c r="A16" s="7"/>
      <c r="B16" s="57">
        <f t="shared" si="1"/>
        <v>0.20833333333333331</v>
      </c>
      <c r="C16" s="45">
        <f t="shared" si="2"/>
        <v>0.25</v>
      </c>
      <c r="D16" s="46">
        <f t="shared" si="5"/>
        <v>0.54166666666666663</v>
      </c>
      <c r="E16" s="85" t="s">
        <v>144</v>
      </c>
      <c r="F16" s="87" t="s">
        <v>147</v>
      </c>
      <c r="G16" s="95" t="s">
        <v>146</v>
      </c>
      <c r="H16" s="76" t="s">
        <v>115</v>
      </c>
      <c r="I16" s="77" t="s">
        <v>114</v>
      </c>
      <c r="J16" s="113" t="s">
        <v>100</v>
      </c>
      <c r="K16" s="100" t="s">
        <v>94</v>
      </c>
      <c r="L16" s="46">
        <f t="shared" si="6"/>
        <v>0.54166666666666663</v>
      </c>
      <c r="M16" s="45">
        <f t="shared" si="3"/>
        <v>0.29166666666666663</v>
      </c>
      <c r="N16" s="41" t="s">
        <v>20</v>
      </c>
      <c r="O16" s="41"/>
      <c r="P16" s="45">
        <f t="shared" si="4"/>
        <v>0.29166666666666663</v>
      </c>
      <c r="Q16" s="45">
        <v>0.33333333333333331</v>
      </c>
      <c r="R16"/>
      <c r="T16"/>
      <c r="U16"/>
    </row>
    <row r="17" spans="1:21" ht="25" customHeight="1" x14ac:dyDescent="0.2">
      <c r="A17" s="7" t="s">
        <v>19</v>
      </c>
      <c r="B17" s="57">
        <f t="shared" si="1"/>
        <v>0.22916666666666669</v>
      </c>
      <c r="C17" s="45">
        <f t="shared" si="2"/>
        <v>0.27083333333333337</v>
      </c>
      <c r="D17" s="46">
        <f t="shared" si="5"/>
        <v>0.5625</v>
      </c>
      <c r="E17" s="26" t="s">
        <v>95</v>
      </c>
      <c r="F17" s="64" t="s">
        <v>108</v>
      </c>
      <c r="G17" s="64" t="s">
        <v>80</v>
      </c>
      <c r="H17" s="75" t="s">
        <v>105</v>
      </c>
      <c r="I17" s="64" t="s">
        <v>82</v>
      </c>
      <c r="J17" s="110"/>
      <c r="K17" s="110"/>
      <c r="L17" s="46">
        <f t="shared" si="6"/>
        <v>0.5625</v>
      </c>
      <c r="M17" s="45">
        <f t="shared" si="3"/>
        <v>0.3125</v>
      </c>
      <c r="N17" s="41"/>
      <c r="O17" s="41"/>
      <c r="P17" s="45">
        <f t="shared" si="4"/>
        <v>0.3125</v>
      </c>
      <c r="Q17" s="45">
        <v>0.35416666666666669</v>
      </c>
      <c r="R17"/>
      <c r="T17"/>
      <c r="U17"/>
    </row>
    <row r="18" spans="1:21" ht="25" customHeight="1" x14ac:dyDescent="0.2">
      <c r="A18" s="7" t="s">
        <v>21</v>
      </c>
      <c r="B18" s="43">
        <f t="shared" si="1"/>
        <v>0.25</v>
      </c>
      <c r="C18" s="39">
        <f t="shared" si="2"/>
        <v>0.29166666666666669</v>
      </c>
      <c r="D18" s="44">
        <f t="shared" si="5"/>
        <v>0.58333333333333337</v>
      </c>
      <c r="E18" s="27" t="s">
        <v>81</v>
      </c>
      <c r="F18" s="118" t="s">
        <v>117</v>
      </c>
      <c r="G18" s="119"/>
      <c r="H18" s="119"/>
      <c r="I18" s="119"/>
      <c r="J18" s="120"/>
      <c r="K18" s="102" t="s">
        <v>75</v>
      </c>
      <c r="L18" s="44">
        <f t="shared" si="6"/>
        <v>0.58333333333333337</v>
      </c>
      <c r="M18" s="39">
        <f t="shared" si="3"/>
        <v>0.33333333333333331</v>
      </c>
      <c r="N18" s="41" t="s">
        <v>23</v>
      </c>
      <c r="O18" s="41"/>
      <c r="P18" s="39">
        <f t="shared" si="4"/>
        <v>0.33333333333333331</v>
      </c>
      <c r="Q18" s="39">
        <v>0.375</v>
      </c>
      <c r="R18"/>
      <c r="T18"/>
      <c r="U18"/>
    </row>
    <row r="19" spans="1:21" ht="25" customHeight="1" x14ac:dyDescent="0.2">
      <c r="A19" s="7" t="s">
        <v>22</v>
      </c>
      <c r="B19" s="43">
        <f t="shared" si="1"/>
        <v>0.27083333333333331</v>
      </c>
      <c r="C19" s="39">
        <f t="shared" si="2"/>
        <v>0.3125</v>
      </c>
      <c r="D19" s="44">
        <f t="shared" si="5"/>
        <v>0.60416666666666663</v>
      </c>
      <c r="E19" s="29" t="s">
        <v>143</v>
      </c>
      <c r="F19" s="121"/>
      <c r="G19" s="122"/>
      <c r="H19" s="122"/>
      <c r="I19" s="122"/>
      <c r="J19" s="123"/>
      <c r="K19" s="111"/>
      <c r="L19" s="44">
        <f t="shared" si="6"/>
        <v>0.60416666666666663</v>
      </c>
      <c r="M19" s="39">
        <f t="shared" si="3"/>
        <v>0.35416666666666663</v>
      </c>
      <c r="N19" s="41"/>
      <c r="O19" s="41"/>
      <c r="P19" s="39">
        <f t="shared" si="4"/>
        <v>0.35416666666666663</v>
      </c>
      <c r="Q19" s="39">
        <v>0.39583333333333331</v>
      </c>
      <c r="R19"/>
      <c r="T19"/>
      <c r="U19"/>
    </row>
    <row r="20" spans="1:21" ht="25" customHeight="1" x14ac:dyDescent="0.2">
      <c r="A20" s="7" t="s">
        <v>24</v>
      </c>
      <c r="B20" s="57">
        <f t="shared" si="1"/>
        <v>0.29166666666666669</v>
      </c>
      <c r="C20" s="45">
        <f t="shared" si="2"/>
        <v>0.33333333333333337</v>
      </c>
      <c r="D20" s="46">
        <f t="shared" si="5"/>
        <v>0.625</v>
      </c>
      <c r="E20" s="30" t="s">
        <v>80</v>
      </c>
      <c r="F20" s="148" t="s">
        <v>131</v>
      </c>
      <c r="G20" s="149"/>
      <c r="H20" s="149"/>
      <c r="I20" s="149"/>
      <c r="J20" s="150"/>
      <c r="K20" s="113" t="s">
        <v>100</v>
      </c>
      <c r="L20" s="46">
        <f t="shared" si="6"/>
        <v>0.625</v>
      </c>
      <c r="M20" s="45">
        <f t="shared" si="3"/>
        <v>0.375</v>
      </c>
      <c r="N20" s="41"/>
      <c r="O20" s="41"/>
      <c r="P20" s="45">
        <f t="shared" si="4"/>
        <v>0.375</v>
      </c>
      <c r="Q20" s="45">
        <v>0.41666666666666669</v>
      </c>
      <c r="R20"/>
      <c r="T20"/>
      <c r="U20"/>
    </row>
    <row r="21" spans="1:21" ht="25" customHeight="1" x14ac:dyDescent="0.2">
      <c r="A21" s="7" t="s">
        <v>25</v>
      </c>
      <c r="B21" s="57">
        <f t="shared" si="1"/>
        <v>0.3125</v>
      </c>
      <c r="C21" s="45">
        <f t="shared" si="2"/>
        <v>0.35416666666666669</v>
      </c>
      <c r="D21" s="46">
        <f t="shared" si="5"/>
        <v>0.64583333333333337</v>
      </c>
      <c r="E21" s="61" t="s">
        <v>105</v>
      </c>
      <c r="F21" s="151"/>
      <c r="G21" s="152"/>
      <c r="H21" s="152"/>
      <c r="I21" s="152"/>
      <c r="J21" s="153"/>
      <c r="K21" s="110"/>
      <c r="L21" s="46">
        <f t="shared" si="6"/>
        <v>0.64583333333333337</v>
      </c>
      <c r="M21" s="45">
        <f t="shared" si="3"/>
        <v>0.39583333333333331</v>
      </c>
      <c r="N21" s="41"/>
      <c r="O21" s="41"/>
      <c r="P21" s="45">
        <f t="shared" si="4"/>
        <v>0.39583333333333331</v>
      </c>
      <c r="Q21" s="45">
        <v>0.4375</v>
      </c>
      <c r="R21"/>
      <c r="T21"/>
      <c r="U21"/>
    </row>
    <row r="22" spans="1:21" ht="25" customHeight="1" x14ac:dyDescent="0.2">
      <c r="A22" s="7" t="s">
        <v>26</v>
      </c>
      <c r="B22" s="43">
        <f t="shared" si="1"/>
        <v>0.33333333333333331</v>
      </c>
      <c r="C22" s="39">
        <f t="shared" si="2"/>
        <v>0.375</v>
      </c>
      <c r="D22" s="44">
        <f t="shared" si="5"/>
        <v>0.66666666666666663</v>
      </c>
      <c r="E22" s="35" t="s">
        <v>107</v>
      </c>
      <c r="F22" s="154" t="s">
        <v>130</v>
      </c>
      <c r="G22" s="119"/>
      <c r="H22" s="119"/>
      <c r="I22" s="119"/>
      <c r="J22" s="120"/>
      <c r="K22" s="97" t="s">
        <v>149</v>
      </c>
      <c r="L22" s="44">
        <f t="shared" si="6"/>
        <v>0.66666666666666663</v>
      </c>
      <c r="M22" s="39">
        <f t="shared" si="3"/>
        <v>0.41666666666666663</v>
      </c>
      <c r="N22" s="41" t="s">
        <v>28</v>
      </c>
      <c r="O22" s="41" t="s">
        <v>29</v>
      </c>
      <c r="P22" s="39">
        <f t="shared" si="4"/>
        <v>0.41666666666666663</v>
      </c>
      <c r="Q22" s="39">
        <v>0.45833333333333331</v>
      </c>
      <c r="R22"/>
      <c r="T22"/>
      <c r="U22"/>
    </row>
    <row r="23" spans="1:21" ht="25" customHeight="1" x14ac:dyDescent="0.2">
      <c r="A23" s="7" t="s">
        <v>27</v>
      </c>
      <c r="B23" s="43">
        <f t="shared" si="1"/>
        <v>0.35416666666666669</v>
      </c>
      <c r="C23" s="39">
        <f t="shared" si="2"/>
        <v>0.39583333333333337</v>
      </c>
      <c r="D23" s="44">
        <f t="shared" si="5"/>
        <v>0.6875</v>
      </c>
      <c r="E23" s="88" t="s">
        <v>146</v>
      </c>
      <c r="F23" s="121"/>
      <c r="G23" s="122"/>
      <c r="H23" s="122"/>
      <c r="I23" s="122"/>
      <c r="J23" s="123"/>
      <c r="K23" s="81" t="s">
        <v>115</v>
      </c>
      <c r="L23" s="44">
        <f t="shared" si="6"/>
        <v>0.6875</v>
      </c>
      <c r="M23" s="39">
        <f t="shared" si="3"/>
        <v>0.4375</v>
      </c>
      <c r="N23" s="41"/>
      <c r="O23" s="41"/>
      <c r="P23" s="39">
        <f t="shared" si="4"/>
        <v>0.4375</v>
      </c>
      <c r="Q23" s="39">
        <v>0.47916666666666669</v>
      </c>
      <c r="R23"/>
      <c r="T23"/>
      <c r="U23"/>
    </row>
    <row r="24" spans="1:21" ht="25" customHeight="1" x14ac:dyDescent="0.2">
      <c r="A24" s="7" t="s">
        <v>30</v>
      </c>
      <c r="B24" s="57">
        <f t="shared" si="1"/>
        <v>0.375</v>
      </c>
      <c r="C24" s="45">
        <f t="shared" si="2"/>
        <v>0.41666666666666669</v>
      </c>
      <c r="D24" s="46">
        <f t="shared" si="5"/>
        <v>0.70833333333333337</v>
      </c>
      <c r="E24" s="104" t="s">
        <v>94</v>
      </c>
      <c r="F24" s="155" t="s">
        <v>141</v>
      </c>
      <c r="G24" s="156"/>
      <c r="H24" s="156"/>
      <c r="I24" s="156"/>
      <c r="J24" s="157"/>
      <c r="K24" s="64" t="s">
        <v>138</v>
      </c>
      <c r="L24" s="46">
        <f t="shared" si="6"/>
        <v>0.70833333333333337</v>
      </c>
      <c r="M24" s="45">
        <f t="shared" si="3"/>
        <v>0.45833333333333331</v>
      </c>
      <c r="N24" s="41" t="s">
        <v>32</v>
      </c>
      <c r="O24" s="41" t="s">
        <v>33</v>
      </c>
      <c r="P24" s="45">
        <f t="shared" si="4"/>
        <v>0.45833333333333331</v>
      </c>
      <c r="Q24" s="45">
        <v>0.5</v>
      </c>
      <c r="R24"/>
      <c r="T24"/>
      <c r="U24"/>
    </row>
    <row r="25" spans="1:21" ht="25" customHeight="1" x14ac:dyDescent="0.2">
      <c r="A25" s="7" t="s">
        <v>31</v>
      </c>
      <c r="B25" s="57">
        <f t="shared" si="1"/>
        <v>0.39583333333333337</v>
      </c>
      <c r="C25" s="45">
        <f t="shared" si="2"/>
        <v>0.43750000000000006</v>
      </c>
      <c r="D25" s="46">
        <f t="shared" si="5"/>
        <v>0.72916666666666674</v>
      </c>
      <c r="E25" s="105"/>
      <c r="F25" s="158"/>
      <c r="G25" s="159"/>
      <c r="H25" s="159"/>
      <c r="I25" s="159"/>
      <c r="J25" s="160"/>
      <c r="K25" s="36" t="s">
        <v>107</v>
      </c>
      <c r="L25" s="46">
        <f t="shared" si="6"/>
        <v>0.72916666666666674</v>
      </c>
      <c r="M25" s="45">
        <f t="shared" si="3"/>
        <v>0.47916666666666669</v>
      </c>
      <c r="N25" s="41"/>
      <c r="O25" s="41"/>
      <c r="P25" s="45">
        <f t="shared" si="4"/>
        <v>0.47916666666666669</v>
      </c>
      <c r="Q25" s="45">
        <v>0.52083333333333337</v>
      </c>
      <c r="R25"/>
      <c r="T25"/>
      <c r="U25"/>
    </row>
    <row r="26" spans="1:21" ht="25" customHeight="1" x14ac:dyDescent="0.2">
      <c r="A26" s="7" t="s">
        <v>34</v>
      </c>
      <c r="B26" s="43">
        <f t="shared" si="1"/>
        <v>0.41666666666666663</v>
      </c>
      <c r="C26" s="39">
        <f t="shared" si="2"/>
        <v>0.45833333333333331</v>
      </c>
      <c r="D26" s="44">
        <f t="shared" si="5"/>
        <v>0.75</v>
      </c>
      <c r="E26" s="37" t="s">
        <v>109</v>
      </c>
      <c r="F26" s="60" t="s">
        <v>83</v>
      </c>
      <c r="G26" s="60" t="s">
        <v>96</v>
      </c>
      <c r="H26" s="60" t="s">
        <v>122</v>
      </c>
      <c r="I26" s="37" t="s">
        <v>102</v>
      </c>
      <c r="J26" s="28" t="s">
        <v>123</v>
      </c>
      <c r="K26" s="102" t="s">
        <v>101</v>
      </c>
      <c r="L26" s="44">
        <f t="shared" si="6"/>
        <v>0.75</v>
      </c>
      <c r="M26" s="39">
        <f t="shared" si="3"/>
        <v>0.49999999999999994</v>
      </c>
      <c r="N26" s="41"/>
      <c r="O26" s="41" t="s">
        <v>36</v>
      </c>
      <c r="P26" s="39">
        <f t="shared" si="4"/>
        <v>0.49999999999999994</v>
      </c>
      <c r="Q26" s="39">
        <v>0.54166666666666663</v>
      </c>
      <c r="R26"/>
      <c r="T26"/>
      <c r="U26"/>
    </row>
    <row r="27" spans="1:21" ht="25" customHeight="1" x14ac:dyDescent="0.2">
      <c r="A27" s="7" t="s">
        <v>35</v>
      </c>
      <c r="B27" s="43">
        <f t="shared" si="1"/>
        <v>0.4375</v>
      </c>
      <c r="C27" s="39">
        <f t="shared" si="2"/>
        <v>0.47916666666666669</v>
      </c>
      <c r="D27" s="44">
        <f t="shared" si="5"/>
        <v>0.77083333333333337</v>
      </c>
      <c r="E27" s="62" t="s">
        <v>137</v>
      </c>
      <c r="F27" s="80" t="s">
        <v>81</v>
      </c>
      <c r="G27" s="28" t="s">
        <v>95</v>
      </c>
      <c r="H27" s="27" t="s">
        <v>144</v>
      </c>
      <c r="I27" s="80" t="s">
        <v>81</v>
      </c>
      <c r="J27" s="29" t="s">
        <v>143</v>
      </c>
      <c r="K27" s="105"/>
      <c r="L27" s="44">
        <f t="shared" si="6"/>
        <v>0.77083333333333337</v>
      </c>
      <c r="M27" s="39">
        <f t="shared" si="3"/>
        <v>0.52083333333333337</v>
      </c>
      <c r="N27" s="41"/>
      <c r="O27" s="41"/>
      <c r="P27" s="39">
        <f t="shared" si="4"/>
        <v>0.52083333333333337</v>
      </c>
      <c r="Q27" s="39">
        <v>0.5625</v>
      </c>
      <c r="R27"/>
      <c r="T27"/>
      <c r="U27"/>
    </row>
    <row r="28" spans="1:21" ht="25" customHeight="1" x14ac:dyDescent="0.2">
      <c r="A28" s="7" t="s">
        <v>37</v>
      </c>
      <c r="B28" s="57">
        <f t="shared" si="1"/>
        <v>0.45833333333333337</v>
      </c>
      <c r="C28" s="45">
        <f t="shared" si="2"/>
        <v>0.5</v>
      </c>
      <c r="D28" s="46">
        <f t="shared" si="5"/>
        <v>0.79166666666666674</v>
      </c>
      <c r="E28" s="64" t="s">
        <v>148</v>
      </c>
      <c r="F28" s="163" t="s">
        <v>142</v>
      </c>
      <c r="G28" s="164"/>
      <c r="H28" s="164"/>
      <c r="I28" s="164"/>
      <c r="J28" s="165"/>
      <c r="K28" s="96" t="s">
        <v>149</v>
      </c>
      <c r="L28" s="46">
        <f t="shared" si="6"/>
        <v>0.79166666666666674</v>
      </c>
      <c r="M28" s="45">
        <f t="shared" si="3"/>
        <v>0.54166666666666674</v>
      </c>
      <c r="N28" s="41"/>
      <c r="O28" s="41" t="s">
        <v>39</v>
      </c>
      <c r="P28" s="45">
        <f t="shared" si="4"/>
        <v>0.54166666666666674</v>
      </c>
      <c r="Q28" s="45">
        <v>0.58333333333333337</v>
      </c>
      <c r="R28"/>
      <c r="T28"/>
      <c r="U28"/>
    </row>
    <row r="29" spans="1:21" ht="25" customHeight="1" x14ac:dyDescent="0.2">
      <c r="A29" s="7" t="s">
        <v>38</v>
      </c>
      <c r="B29" s="57">
        <f t="shared" si="1"/>
        <v>0.47916666666666663</v>
      </c>
      <c r="C29" s="45">
        <f t="shared" si="2"/>
        <v>0.52083333333333326</v>
      </c>
      <c r="D29" s="46">
        <f t="shared" si="5"/>
        <v>0.8125</v>
      </c>
      <c r="E29" s="76" t="s">
        <v>77</v>
      </c>
      <c r="F29" s="166"/>
      <c r="G29" s="167"/>
      <c r="H29" s="167"/>
      <c r="I29" s="167"/>
      <c r="J29" s="168"/>
      <c r="K29" s="59" t="s">
        <v>145</v>
      </c>
      <c r="L29" s="46">
        <f t="shared" si="6"/>
        <v>0.8125</v>
      </c>
      <c r="M29" s="45">
        <f t="shared" si="3"/>
        <v>0.5625</v>
      </c>
      <c r="N29" s="41"/>
      <c r="O29" s="41"/>
      <c r="P29" s="45">
        <f t="shared" si="4"/>
        <v>0.5625</v>
      </c>
      <c r="Q29" s="45">
        <v>0.60416666666666663</v>
      </c>
      <c r="R29"/>
      <c r="T29"/>
      <c r="U29"/>
    </row>
    <row r="30" spans="1:21" ht="25" customHeight="1" x14ac:dyDescent="0.2">
      <c r="A30" s="7" t="s">
        <v>40</v>
      </c>
      <c r="B30" s="43">
        <f t="shared" si="1"/>
        <v>0.5</v>
      </c>
      <c r="C30" s="39">
        <f t="shared" si="2"/>
        <v>0.54166666666666663</v>
      </c>
      <c r="D30" s="44">
        <f t="shared" si="5"/>
        <v>0.83333333333333337</v>
      </c>
      <c r="E30" s="102" t="s">
        <v>79</v>
      </c>
      <c r="F30" s="118" t="s">
        <v>117</v>
      </c>
      <c r="G30" s="119"/>
      <c r="H30" s="119"/>
      <c r="I30" s="119"/>
      <c r="J30" s="120"/>
      <c r="K30" s="112" t="s">
        <v>128</v>
      </c>
      <c r="L30" s="44">
        <f t="shared" si="6"/>
        <v>0.83333333333333337</v>
      </c>
      <c r="M30" s="39">
        <f t="shared" si="3"/>
        <v>0.58333333333333337</v>
      </c>
      <c r="N30" s="41" t="s">
        <v>42</v>
      </c>
      <c r="O30" s="41"/>
      <c r="P30" s="39">
        <f t="shared" si="4"/>
        <v>0.58333333333333337</v>
      </c>
      <c r="Q30" s="39">
        <v>0.625</v>
      </c>
      <c r="R30"/>
      <c r="T30"/>
      <c r="U30"/>
    </row>
    <row r="31" spans="1:21" ht="25" customHeight="1" x14ac:dyDescent="0.2">
      <c r="A31" s="7" t="s">
        <v>41</v>
      </c>
      <c r="B31" s="43">
        <f t="shared" si="1"/>
        <v>0.52083333333333337</v>
      </c>
      <c r="C31" s="39">
        <f t="shared" si="2"/>
        <v>0.5625</v>
      </c>
      <c r="D31" s="44">
        <f t="shared" si="5"/>
        <v>0.85416666666666674</v>
      </c>
      <c r="E31" s="103"/>
      <c r="F31" s="121"/>
      <c r="G31" s="122"/>
      <c r="H31" s="122"/>
      <c r="I31" s="122"/>
      <c r="J31" s="123"/>
      <c r="K31" s="103"/>
      <c r="L31" s="44">
        <f t="shared" si="6"/>
        <v>0.85416666666666674</v>
      </c>
      <c r="M31" s="39">
        <f t="shared" si="3"/>
        <v>0.60416666666666674</v>
      </c>
      <c r="N31" s="41"/>
      <c r="O31" s="41"/>
      <c r="P31" s="39">
        <f t="shared" si="4"/>
        <v>0.60416666666666674</v>
      </c>
      <c r="Q31" s="39">
        <v>0.64583333333333337</v>
      </c>
      <c r="R31"/>
      <c r="T31"/>
      <c r="U31"/>
    </row>
    <row r="32" spans="1:21" ht="25" customHeight="1" x14ac:dyDescent="0.2">
      <c r="A32" s="7" t="s">
        <v>43</v>
      </c>
      <c r="B32" s="57">
        <f t="shared" si="1"/>
        <v>0.54166666666666663</v>
      </c>
      <c r="C32" s="45">
        <f t="shared" si="2"/>
        <v>0.58333333333333326</v>
      </c>
      <c r="D32" s="46">
        <f t="shared" si="5"/>
        <v>0.875</v>
      </c>
      <c r="E32" s="32" t="s">
        <v>80</v>
      </c>
      <c r="F32" s="162" t="s">
        <v>129</v>
      </c>
      <c r="G32" s="140"/>
      <c r="H32" s="140"/>
      <c r="I32" s="140"/>
      <c r="J32" s="141"/>
      <c r="K32" s="61" t="s">
        <v>108</v>
      </c>
      <c r="L32" s="46">
        <f t="shared" si="6"/>
        <v>0.875</v>
      </c>
      <c r="M32" s="45">
        <f t="shared" si="3"/>
        <v>0.625</v>
      </c>
      <c r="N32" s="41" t="s">
        <v>20</v>
      </c>
      <c r="O32" s="41"/>
      <c r="P32" s="45">
        <f t="shared" si="4"/>
        <v>0.625</v>
      </c>
      <c r="Q32" s="45">
        <v>0.66666666666666663</v>
      </c>
      <c r="R32"/>
      <c r="T32"/>
      <c r="U32"/>
    </row>
    <row r="33" spans="1:26" ht="25" customHeight="1" x14ac:dyDescent="0.2">
      <c r="A33" s="7" t="s">
        <v>44</v>
      </c>
      <c r="B33" s="57">
        <f t="shared" si="1"/>
        <v>0.5625</v>
      </c>
      <c r="C33" s="45">
        <f t="shared" si="2"/>
        <v>0.60416666666666663</v>
      </c>
      <c r="D33" s="46">
        <f t="shared" si="5"/>
        <v>0.89583333333333337</v>
      </c>
      <c r="E33" s="61" t="s">
        <v>105</v>
      </c>
      <c r="F33" s="142"/>
      <c r="G33" s="143"/>
      <c r="H33" s="143"/>
      <c r="I33" s="143"/>
      <c r="J33" s="144"/>
      <c r="K33" s="38" t="s">
        <v>105</v>
      </c>
      <c r="L33" s="46">
        <f t="shared" si="6"/>
        <v>0.89583333333333337</v>
      </c>
      <c r="M33" s="45">
        <f t="shared" si="3"/>
        <v>0.64583333333333337</v>
      </c>
      <c r="N33" s="41"/>
      <c r="O33" s="41"/>
      <c r="P33" s="45">
        <f t="shared" si="4"/>
        <v>0.64583333333333337</v>
      </c>
      <c r="Q33" s="45">
        <v>0.6875</v>
      </c>
      <c r="R33"/>
      <c r="T33"/>
      <c r="U33"/>
    </row>
    <row r="34" spans="1:26" ht="25" customHeight="1" x14ac:dyDescent="0.2">
      <c r="A34" s="7" t="s">
        <v>45</v>
      </c>
      <c r="B34" s="43">
        <f t="shared" si="1"/>
        <v>0.58333333333333337</v>
      </c>
      <c r="C34" s="39">
        <f t="shared" si="2"/>
        <v>0.625</v>
      </c>
      <c r="D34" s="44">
        <f t="shared" si="5"/>
        <v>0.91666666666666674</v>
      </c>
      <c r="E34" s="60" t="s">
        <v>107</v>
      </c>
      <c r="F34" s="28" t="s">
        <v>132</v>
      </c>
      <c r="G34" s="63" t="s">
        <v>98</v>
      </c>
      <c r="H34" s="63" t="s">
        <v>133</v>
      </c>
      <c r="I34" s="28" t="s">
        <v>134</v>
      </c>
      <c r="J34" s="60" t="s">
        <v>104</v>
      </c>
      <c r="K34" s="60" t="s">
        <v>82</v>
      </c>
      <c r="L34" s="44">
        <f t="shared" si="6"/>
        <v>0.91666666666666674</v>
      </c>
      <c r="M34" s="39">
        <f t="shared" si="3"/>
        <v>0.66666666666666674</v>
      </c>
      <c r="N34" s="41" t="s">
        <v>47</v>
      </c>
      <c r="O34" s="41"/>
      <c r="P34" s="39">
        <f t="shared" si="4"/>
        <v>0.66666666666666674</v>
      </c>
      <c r="Q34" s="39">
        <v>0.70833333333333337</v>
      </c>
      <c r="R34"/>
      <c r="T34"/>
      <c r="U34"/>
    </row>
    <row r="35" spans="1:26" ht="25" customHeight="1" x14ac:dyDescent="0.2">
      <c r="A35" s="7" t="s">
        <v>46</v>
      </c>
      <c r="B35" s="43">
        <f t="shared" si="1"/>
        <v>0.60416666666666663</v>
      </c>
      <c r="C35" s="39">
        <f t="shared" si="2"/>
        <v>0.64583333333333326</v>
      </c>
      <c r="D35" s="44">
        <f t="shared" si="5"/>
        <v>0.9375</v>
      </c>
      <c r="E35" s="58" t="s">
        <v>76</v>
      </c>
      <c r="F35" s="78" t="s">
        <v>134</v>
      </c>
      <c r="G35" s="27" t="s">
        <v>135</v>
      </c>
      <c r="H35" s="63" t="s">
        <v>98</v>
      </c>
      <c r="I35" s="60" t="s">
        <v>96</v>
      </c>
      <c r="J35" s="60" t="s">
        <v>77</v>
      </c>
      <c r="K35" s="60" t="s">
        <v>138</v>
      </c>
      <c r="L35" s="44">
        <f t="shared" si="6"/>
        <v>0.9375</v>
      </c>
      <c r="M35" s="39">
        <f t="shared" si="3"/>
        <v>0.6875</v>
      </c>
      <c r="N35" s="41"/>
      <c r="O35" s="41"/>
      <c r="P35" s="39">
        <f t="shared" si="4"/>
        <v>0.6875</v>
      </c>
      <c r="Q35" s="39">
        <v>0.72916666666666663</v>
      </c>
      <c r="R35"/>
      <c r="T35"/>
      <c r="U35"/>
    </row>
    <row r="36" spans="1:26" ht="25" customHeight="1" x14ac:dyDescent="0.2">
      <c r="A36" s="7" t="s">
        <v>48</v>
      </c>
      <c r="B36" s="57">
        <f t="shared" si="1"/>
        <v>0.625</v>
      </c>
      <c r="C36" s="45">
        <f t="shared" si="2"/>
        <v>0.66666666666666663</v>
      </c>
      <c r="D36" s="46">
        <f t="shared" si="5"/>
        <v>0.95833333333333337</v>
      </c>
      <c r="E36" s="104" t="s">
        <v>85</v>
      </c>
      <c r="F36" s="145" t="s">
        <v>127</v>
      </c>
      <c r="G36" s="146"/>
      <c r="H36" s="146"/>
      <c r="I36" s="147"/>
      <c r="J36" s="79" t="s">
        <v>151</v>
      </c>
      <c r="K36" s="33" t="s">
        <v>80</v>
      </c>
      <c r="L36" s="46">
        <f t="shared" si="6"/>
        <v>0.95833333333333337</v>
      </c>
      <c r="M36" s="45">
        <f t="shared" si="3"/>
        <v>0.70833333333333337</v>
      </c>
      <c r="N36" s="41" t="s">
        <v>50</v>
      </c>
      <c r="O36" s="47" t="s">
        <v>51</v>
      </c>
      <c r="P36" s="45">
        <f t="shared" si="4"/>
        <v>0.70833333333333337</v>
      </c>
      <c r="Q36" s="45">
        <v>0.75</v>
      </c>
      <c r="R36"/>
      <c r="T36"/>
      <c r="U36"/>
    </row>
    <row r="37" spans="1:26" ht="25" customHeight="1" x14ac:dyDescent="0.2">
      <c r="A37" s="7" t="s">
        <v>49</v>
      </c>
      <c r="B37" s="57">
        <f t="shared" si="1"/>
        <v>0.64583333333333337</v>
      </c>
      <c r="C37" s="45">
        <f t="shared" si="2"/>
        <v>0.6875</v>
      </c>
      <c r="D37" s="46">
        <f t="shared" si="5"/>
        <v>0.97916666666666674</v>
      </c>
      <c r="E37" s="105"/>
      <c r="F37" s="79" t="s">
        <v>137</v>
      </c>
      <c r="G37" s="61" t="s">
        <v>103</v>
      </c>
      <c r="H37" s="32" t="s">
        <v>104</v>
      </c>
      <c r="I37" s="32" t="s">
        <v>111</v>
      </c>
      <c r="J37" s="36" t="s">
        <v>120</v>
      </c>
      <c r="K37" s="79" t="s">
        <v>151</v>
      </c>
      <c r="L37" s="46">
        <f t="shared" si="6"/>
        <v>0.97916666666666674</v>
      </c>
      <c r="M37" s="45">
        <f t="shared" si="3"/>
        <v>0.72916666666666674</v>
      </c>
      <c r="N37" s="41"/>
      <c r="O37" s="47"/>
      <c r="P37" s="45">
        <f t="shared" si="4"/>
        <v>0.72916666666666674</v>
      </c>
      <c r="Q37" s="45">
        <v>0.77083333333333337</v>
      </c>
      <c r="R37"/>
      <c r="T37"/>
      <c r="U37"/>
    </row>
    <row r="38" spans="1:26" ht="25" customHeight="1" x14ac:dyDescent="0.2">
      <c r="A38" s="7" t="s">
        <v>52</v>
      </c>
      <c r="B38" s="43">
        <f t="shared" si="1"/>
        <v>0.66666666666666663</v>
      </c>
      <c r="C38" s="39">
        <f t="shared" si="2"/>
        <v>0.70833333333333326</v>
      </c>
      <c r="D38" s="44">
        <f t="shared" si="5"/>
        <v>1</v>
      </c>
      <c r="E38" s="60" t="s">
        <v>108</v>
      </c>
      <c r="F38" s="29" t="s">
        <v>111</v>
      </c>
      <c r="G38" s="37" t="s">
        <v>109</v>
      </c>
      <c r="H38" s="102" t="s">
        <v>85</v>
      </c>
      <c r="I38" s="102" t="s">
        <v>118</v>
      </c>
      <c r="J38" s="60" t="s">
        <v>107</v>
      </c>
      <c r="K38" s="102" t="s">
        <v>85</v>
      </c>
      <c r="L38" s="44">
        <f t="shared" si="6"/>
        <v>1</v>
      </c>
      <c r="M38" s="39">
        <f t="shared" si="3"/>
        <v>0.75</v>
      </c>
      <c r="N38" s="41" t="s">
        <v>54</v>
      </c>
      <c r="O38" s="47" t="s">
        <v>51</v>
      </c>
      <c r="P38" s="39">
        <f t="shared" si="4"/>
        <v>0.75</v>
      </c>
      <c r="Q38" s="39">
        <v>0.79166666666666663</v>
      </c>
      <c r="T38"/>
      <c r="U38"/>
    </row>
    <row r="39" spans="1:26" ht="25" customHeight="1" x14ac:dyDescent="0.2">
      <c r="A39" s="7" t="s">
        <v>53</v>
      </c>
      <c r="B39" s="43">
        <f t="shared" si="1"/>
        <v>0.6875</v>
      </c>
      <c r="C39" s="39">
        <f t="shared" si="2"/>
        <v>0.72916666666666663</v>
      </c>
      <c r="D39" s="44">
        <f t="shared" si="5"/>
        <v>1.0208333333333333</v>
      </c>
      <c r="E39" s="37" t="s">
        <v>114</v>
      </c>
      <c r="F39" s="37" t="s">
        <v>109</v>
      </c>
      <c r="G39" s="60" t="s">
        <v>105</v>
      </c>
      <c r="H39" s="105"/>
      <c r="I39" s="103"/>
      <c r="J39" s="60" t="s">
        <v>80</v>
      </c>
      <c r="K39" s="106"/>
      <c r="L39" s="44">
        <f t="shared" si="6"/>
        <v>1.0208333333333333</v>
      </c>
      <c r="M39" s="39">
        <f t="shared" si="3"/>
        <v>0.77083333333333337</v>
      </c>
      <c r="N39" s="41"/>
      <c r="O39" s="47"/>
      <c r="P39" s="39">
        <f t="shared" si="4"/>
        <v>0.77083333333333337</v>
      </c>
      <c r="Q39" s="39">
        <v>0.8125</v>
      </c>
      <c r="R39"/>
      <c r="T39"/>
      <c r="U39"/>
    </row>
    <row r="40" spans="1:26" ht="25" customHeight="1" x14ac:dyDescent="0.2">
      <c r="A40" s="7" t="s">
        <v>55</v>
      </c>
      <c r="B40" s="57">
        <f t="shared" si="1"/>
        <v>0.70833333333333337</v>
      </c>
      <c r="C40" s="45">
        <f t="shared" si="2"/>
        <v>0.75</v>
      </c>
      <c r="D40" s="46">
        <f t="shared" si="5"/>
        <v>1.0416666666666667</v>
      </c>
      <c r="E40" s="104" t="s">
        <v>75</v>
      </c>
      <c r="F40" s="61" t="s">
        <v>102</v>
      </c>
      <c r="G40" s="61" t="s">
        <v>122</v>
      </c>
      <c r="H40" s="59" t="s">
        <v>145</v>
      </c>
      <c r="I40" s="61" t="s">
        <v>83</v>
      </c>
      <c r="J40" s="61" t="s">
        <v>105</v>
      </c>
      <c r="K40" s="31" t="s">
        <v>103</v>
      </c>
      <c r="L40" s="46">
        <f t="shared" si="6"/>
        <v>1.0416666666666667</v>
      </c>
      <c r="M40" s="48">
        <f t="shared" si="3"/>
        <v>0.79166666666666674</v>
      </c>
      <c r="N40" s="50" t="s">
        <v>57</v>
      </c>
      <c r="O40" s="51" t="s">
        <v>51</v>
      </c>
      <c r="P40" s="48">
        <f t="shared" si="4"/>
        <v>0.79166666666666674</v>
      </c>
      <c r="Q40" s="52">
        <v>0.83333333333333337</v>
      </c>
      <c r="R40"/>
      <c r="T40"/>
      <c r="U40"/>
    </row>
    <row r="41" spans="1:26" ht="25" customHeight="1" x14ac:dyDescent="0.2">
      <c r="A41" s="7" t="s">
        <v>56</v>
      </c>
      <c r="B41" s="57">
        <f t="shared" si="1"/>
        <v>0.72916666666666663</v>
      </c>
      <c r="C41" s="45">
        <f t="shared" si="2"/>
        <v>0.77083333333333326</v>
      </c>
      <c r="D41" s="46">
        <f t="shared" si="5"/>
        <v>1.0625</v>
      </c>
      <c r="E41" s="105"/>
      <c r="F41" s="161" t="s">
        <v>119</v>
      </c>
      <c r="G41" s="146"/>
      <c r="H41" s="146"/>
      <c r="I41" s="146"/>
      <c r="J41" s="147"/>
      <c r="K41" s="64" t="s">
        <v>104</v>
      </c>
      <c r="L41" s="46">
        <f t="shared" si="6"/>
        <v>1.0625</v>
      </c>
      <c r="M41" s="48">
        <f t="shared" si="3"/>
        <v>0.8125</v>
      </c>
      <c r="N41" s="50"/>
      <c r="O41" s="51"/>
      <c r="P41" s="48">
        <f t="shared" si="4"/>
        <v>0.8125</v>
      </c>
      <c r="Q41" s="52">
        <v>0.85416666666666663</v>
      </c>
      <c r="R41"/>
      <c r="T41"/>
      <c r="U41"/>
    </row>
    <row r="42" spans="1:26" ht="25" customHeight="1" x14ac:dyDescent="0.2">
      <c r="A42" s="7" t="s">
        <v>58</v>
      </c>
      <c r="B42" s="43">
        <f t="shared" si="1"/>
        <v>0.75</v>
      </c>
      <c r="C42" s="39">
        <f t="shared" si="2"/>
        <v>0.79166666666666663</v>
      </c>
      <c r="D42" s="44">
        <f t="shared" si="5"/>
        <v>1.0833333333333333</v>
      </c>
      <c r="E42" s="29" t="s">
        <v>145</v>
      </c>
      <c r="F42" s="112" t="s">
        <v>128</v>
      </c>
      <c r="G42" s="60" t="s">
        <v>83</v>
      </c>
      <c r="H42" s="102" t="s">
        <v>79</v>
      </c>
      <c r="I42" s="60" t="s">
        <v>103</v>
      </c>
      <c r="J42" s="102" t="s">
        <v>94</v>
      </c>
      <c r="K42" s="60" t="s">
        <v>148</v>
      </c>
      <c r="L42" s="44">
        <f t="shared" si="6"/>
        <v>1.0833333333333333</v>
      </c>
      <c r="M42" s="53">
        <f t="shared" si="3"/>
        <v>0.83333333333333337</v>
      </c>
      <c r="N42" s="41" t="s">
        <v>60</v>
      </c>
      <c r="O42" s="47" t="s">
        <v>51</v>
      </c>
      <c r="P42" s="53">
        <f t="shared" si="4"/>
        <v>0.83333333333333337</v>
      </c>
      <c r="Q42" s="54">
        <v>0.875</v>
      </c>
      <c r="R42"/>
      <c r="T42"/>
      <c r="U42"/>
    </row>
    <row r="43" spans="1:26" ht="25" customHeight="1" x14ac:dyDescent="0.2">
      <c r="A43" s="7" t="s">
        <v>59</v>
      </c>
      <c r="B43" s="43">
        <f t="shared" si="1"/>
        <v>0.77083333333333337</v>
      </c>
      <c r="C43" s="39">
        <f t="shared" si="2"/>
        <v>0.8125</v>
      </c>
      <c r="D43" s="44">
        <f t="shared" si="5"/>
        <v>1.1041666666666667</v>
      </c>
      <c r="E43" s="60" t="s">
        <v>82</v>
      </c>
      <c r="F43" s="103"/>
      <c r="G43" s="60" t="s">
        <v>148</v>
      </c>
      <c r="H43" s="111"/>
      <c r="I43" s="60" t="s">
        <v>108</v>
      </c>
      <c r="J43" s="105"/>
      <c r="K43" s="58" t="s">
        <v>77</v>
      </c>
      <c r="L43" s="44">
        <f t="shared" si="6"/>
        <v>1.1041666666666667</v>
      </c>
      <c r="M43" s="53">
        <f t="shared" si="3"/>
        <v>0.85416666666666674</v>
      </c>
      <c r="N43" s="41"/>
      <c r="O43" s="47"/>
      <c r="P43" s="53">
        <f t="shared" si="4"/>
        <v>0.85416666666666674</v>
      </c>
      <c r="Q43" s="54">
        <v>0.89583333333333337</v>
      </c>
      <c r="R43"/>
      <c r="T43"/>
      <c r="U43"/>
    </row>
    <row r="44" spans="1:26" ht="25" customHeight="1" x14ac:dyDescent="0.2">
      <c r="A44" s="7" t="s">
        <v>61</v>
      </c>
      <c r="B44" s="57">
        <f t="shared" si="1"/>
        <v>0.79166666666666663</v>
      </c>
      <c r="C44" s="55">
        <f t="shared" si="2"/>
        <v>0.83333333333333326</v>
      </c>
      <c r="D44" s="46">
        <f t="shared" si="5"/>
        <v>1.125</v>
      </c>
      <c r="E44" s="61" t="s">
        <v>103</v>
      </c>
      <c r="F44" s="100" t="s">
        <v>124</v>
      </c>
      <c r="G44" s="104" t="s">
        <v>94</v>
      </c>
      <c r="H44" s="104" t="s">
        <v>75</v>
      </c>
      <c r="I44" s="113" t="s">
        <v>100</v>
      </c>
      <c r="J44" s="104" t="s">
        <v>118</v>
      </c>
      <c r="K44" s="100" t="s">
        <v>94</v>
      </c>
      <c r="L44" s="46">
        <f t="shared" si="6"/>
        <v>1.125</v>
      </c>
      <c r="M44" s="55">
        <f t="shared" si="3"/>
        <v>0.875</v>
      </c>
      <c r="N44" s="41" t="s">
        <v>63</v>
      </c>
      <c r="O44" s="47"/>
      <c r="P44" s="55">
        <f t="shared" si="4"/>
        <v>0.875</v>
      </c>
      <c r="Q44" s="56">
        <v>0.91666666666666663</v>
      </c>
      <c r="R44"/>
      <c r="T44"/>
      <c r="U44"/>
    </row>
    <row r="45" spans="1:26" ht="25" customHeight="1" x14ac:dyDescent="0.2">
      <c r="A45" s="7" t="s">
        <v>62</v>
      </c>
      <c r="B45" s="57">
        <f t="shared" si="1"/>
        <v>0.8125</v>
      </c>
      <c r="C45" s="55">
        <f t="shared" si="2"/>
        <v>0.85416666666666663</v>
      </c>
      <c r="D45" s="46">
        <f t="shared" si="5"/>
        <v>1.1458333333333333</v>
      </c>
      <c r="E45" s="87" t="s">
        <v>147</v>
      </c>
      <c r="F45" s="110"/>
      <c r="G45" s="105"/>
      <c r="H45" s="105"/>
      <c r="I45" s="110"/>
      <c r="J45" s="105"/>
      <c r="K45" s="110"/>
      <c r="L45" s="46">
        <f t="shared" si="6"/>
        <v>1.1458333333333333</v>
      </c>
      <c r="M45" s="55">
        <f t="shared" si="3"/>
        <v>0.89583333333333337</v>
      </c>
      <c r="N45" s="41"/>
      <c r="O45" s="47"/>
      <c r="P45" s="55">
        <f t="shared" si="4"/>
        <v>0.89583333333333337</v>
      </c>
      <c r="Q45" s="56">
        <v>0.9375</v>
      </c>
      <c r="R45"/>
      <c r="T45"/>
      <c r="U45"/>
    </row>
    <row r="46" spans="1:26" ht="25" customHeight="1" x14ac:dyDescent="0.2">
      <c r="A46" s="7" t="s">
        <v>64</v>
      </c>
      <c r="B46" s="54">
        <f t="shared" si="1"/>
        <v>0.83333333333333337</v>
      </c>
      <c r="C46" s="53">
        <f t="shared" si="2"/>
        <v>0.875</v>
      </c>
      <c r="D46" s="44">
        <f t="shared" si="5"/>
        <v>1.1666666666666667</v>
      </c>
      <c r="E46" s="102" t="s">
        <v>124</v>
      </c>
      <c r="F46" s="107" t="s">
        <v>112</v>
      </c>
      <c r="G46" s="108"/>
      <c r="H46" s="108"/>
      <c r="I46" s="108"/>
      <c r="J46" s="109"/>
      <c r="K46" s="27" t="s">
        <v>136</v>
      </c>
      <c r="L46" s="44">
        <f t="shared" si="6"/>
        <v>1.1666666666666667</v>
      </c>
      <c r="M46" s="53">
        <f t="shared" si="3"/>
        <v>0.91666666666666674</v>
      </c>
      <c r="N46" s="41" t="s">
        <v>66</v>
      </c>
      <c r="O46" s="47"/>
      <c r="P46" s="53">
        <f t="shared" si="4"/>
        <v>0.91666666666666674</v>
      </c>
      <c r="Q46" s="54">
        <v>0.95833333333333337</v>
      </c>
      <c r="R46"/>
      <c r="T46"/>
      <c r="U46"/>
    </row>
    <row r="47" spans="1:26" ht="25" customHeight="1" x14ac:dyDescent="0.2">
      <c r="A47" s="7" t="s">
        <v>65</v>
      </c>
      <c r="B47" s="54">
        <f t="shared" si="1"/>
        <v>0.85416666666666663</v>
      </c>
      <c r="C47" s="53">
        <f t="shared" si="2"/>
        <v>0.89583333333333326</v>
      </c>
      <c r="D47" s="44">
        <f t="shared" si="5"/>
        <v>1.1875</v>
      </c>
      <c r="E47" s="103"/>
      <c r="F47" s="60" t="s">
        <v>83</v>
      </c>
      <c r="G47" s="60" t="s">
        <v>108</v>
      </c>
      <c r="H47" s="34" t="s">
        <v>99</v>
      </c>
      <c r="I47" s="81" t="s">
        <v>115</v>
      </c>
      <c r="J47" s="60" t="s">
        <v>120</v>
      </c>
      <c r="K47" s="60" t="s">
        <v>138</v>
      </c>
      <c r="L47" s="44">
        <f t="shared" si="6"/>
        <v>1.1875</v>
      </c>
      <c r="M47" s="53">
        <f t="shared" si="3"/>
        <v>0.9375</v>
      </c>
      <c r="N47" s="41"/>
      <c r="O47" s="47"/>
      <c r="P47" s="53">
        <f t="shared" si="4"/>
        <v>0.9375</v>
      </c>
      <c r="Q47" s="54">
        <v>0.97916666666666663</v>
      </c>
      <c r="R47"/>
      <c r="T47"/>
      <c r="U47"/>
    </row>
    <row r="48" spans="1:26" ht="25" customHeight="1" x14ac:dyDescent="0.2">
      <c r="A48" s="7" t="s">
        <v>67</v>
      </c>
      <c r="B48" s="56">
        <f t="shared" si="1"/>
        <v>0.875</v>
      </c>
      <c r="C48" s="55">
        <f t="shared" si="2"/>
        <v>0.91666666666666663</v>
      </c>
      <c r="D48" s="46">
        <f t="shared" si="5"/>
        <v>1.2083333333333333</v>
      </c>
      <c r="E48" s="61" t="s">
        <v>83</v>
      </c>
      <c r="F48" s="32" t="s">
        <v>99</v>
      </c>
      <c r="G48" s="104" t="s">
        <v>118</v>
      </c>
      <c r="H48" s="64" t="s">
        <v>148</v>
      </c>
      <c r="I48" s="61" t="s">
        <v>122</v>
      </c>
      <c r="J48" s="36" t="s">
        <v>103</v>
      </c>
      <c r="K48" s="100" t="s">
        <v>79</v>
      </c>
      <c r="L48" s="46">
        <f t="shared" si="6"/>
        <v>1.2083333333333333</v>
      </c>
      <c r="M48" s="55">
        <f t="shared" si="3"/>
        <v>0.95833333333333337</v>
      </c>
      <c r="N48" s="41" t="s">
        <v>69</v>
      </c>
      <c r="O48" s="47"/>
      <c r="P48" s="55">
        <f t="shared" si="4"/>
        <v>0.95833333333333337</v>
      </c>
      <c r="Q48" s="57">
        <v>1</v>
      </c>
      <c r="R48"/>
      <c r="T48"/>
      <c r="U48"/>
      <c r="W48" s="9"/>
      <c r="X48" s="10"/>
      <c r="Y48" s="11"/>
      <c r="Z48" s="12"/>
    </row>
    <row r="49" spans="1:26" ht="25" customHeight="1" x14ac:dyDescent="0.2">
      <c r="A49" s="7" t="s">
        <v>68</v>
      </c>
      <c r="B49" s="56">
        <f t="shared" si="1"/>
        <v>0.89583333333333326</v>
      </c>
      <c r="C49" s="55">
        <f t="shared" si="2"/>
        <v>0.93749999999999989</v>
      </c>
      <c r="D49" s="46">
        <f t="shared" si="5"/>
        <v>1.2291666666666665</v>
      </c>
      <c r="E49" s="61" t="s">
        <v>96</v>
      </c>
      <c r="F49" s="61" t="s">
        <v>105</v>
      </c>
      <c r="G49" s="105"/>
      <c r="H49" s="95" t="s">
        <v>146</v>
      </c>
      <c r="I49" s="36" t="s">
        <v>99</v>
      </c>
      <c r="J49" s="59" t="s">
        <v>145</v>
      </c>
      <c r="K49" s="101"/>
      <c r="L49" s="46">
        <f t="shared" si="6"/>
        <v>1.2291666666666665</v>
      </c>
      <c r="M49" s="55">
        <f t="shared" si="3"/>
        <v>0.97916666666666663</v>
      </c>
      <c r="N49" s="41"/>
      <c r="O49" s="47"/>
      <c r="P49" s="55">
        <f t="shared" si="4"/>
        <v>0.97916666666666663</v>
      </c>
      <c r="Q49" s="57">
        <v>1.0208333333333333</v>
      </c>
      <c r="R49"/>
      <c r="T49"/>
      <c r="U49"/>
      <c r="W49" s="13"/>
      <c r="X49" s="14"/>
      <c r="Y49" s="15"/>
      <c r="Z49" s="12"/>
    </row>
    <row r="50" spans="1:26" ht="25" customHeight="1" x14ac:dyDescent="0.2">
      <c r="A50" s="7" t="s">
        <v>70</v>
      </c>
      <c r="B50" s="54">
        <f t="shared" si="1"/>
        <v>0.91666666666666674</v>
      </c>
      <c r="C50" s="53">
        <f t="shared" si="2"/>
        <v>0.95833333333333337</v>
      </c>
      <c r="D50" s="44">
        <f t="shared" si="5"/>
        <v>1.25</v>
      </c>
      <c r="E50" s="60" t="s">
        <v>122</v>
      </c>
      <c r="F50" s="112" t="s">
        <v>97</v>
      </c>
      <c r="G50" s="102" t="s">
        <v>101</v>
      </c>
      <c r="H50" s="37" t="s">
        <v>76</v>
      </c>
      <c r="I50" s="112" t="s">
        <v>128</v>
      </c>
      <c r="J50" s="102" t="s">
        <v>79</v>
      </c>
      <c r="K50" s="82" t="s">
        <v>139</v>
      </c>
      <c r="L50" s="44">
        <f t="shared" si="6"/>
        <v>1.25</v>
      </c>
      <c r="M50" s="39">
        <f t="shared" si="3"/>
        <v>1</v>
      </c>
      <c r="N50" s="41" t="s">
        <v>66</v>
      </c>
      <c r="O50" s="47"/>
      <c r="P50" s="39">
        <f t="shared" si="4"/>
        <v>1</v>
      </c>
      <c r="Q50" s="43">
        <v>1.0416666666666667</v>
      </c>
      <c r="R50"/>
      <c r="T50"/>
      <c r="U50"/>
      <c r="W50" s="15"/>
      <c r="X50" s="14"/>
      <c r="Y50" s="15"/>
      <c r="Z50" s="16"/>
    </row>
    <row r="51" spans="1:26" ht="25" customHeight="1" x14ac:dyDescent="0.2">
      <c r="A51" s="7" t="s">
        <v>71</v>
      </c>
      <c r="B51" s="54">
        <f t="shared" si="1"/>
        <v>0.9375</v>
      </c>
      <c r="C51" s="53">
        <f t="shared" si="2"/>
        <v>0.97916666666666663</v>
      </c>
      <c r="D51" s="44">
        <f t="shared" si="5"/>
        <v>1.2708333333333333</v>
      </c>
      <c r="E51" s="29" t="s">
        <v>99</v>
      </c>
      <c r="F51" s="103"/>
      <c r="G51" s="103"/>
      <c r="H51" s="58" t="s">
        <v>77</v>
      </c>
      <c r="I51" s="103"/>
      <c r="J51" s="103"/>
      <c r="K51" s="82" t="s">
        <v>139</v>
      </c>
      <c r="L51" s="44">
        <f t="shared" si="6"/>
        <v>1.2708333333333333</v>
      </c>
      <c r="M51" s="39">
        <f t="shared" si="3"/>
        <v>1.0208333333333333</v>
      </c>
      <c r="N51" s="41"/>
      <c r="O51" s="47"/>
      <c r="P51" s="39">
        <f t="shared" si="4"/>
        <v>1.0208333333333333</v>
      </c>
      <c r="Q51" s="43">
        <v>1.0625</v>
      </c>
      <c r="R51"/>
      <c r="T51"/>
      <c r="U51"/>
      <c r="W51" s="15"/>
      <c r="X51" s="14"/>
      <c r="Y51" s="15"/>
      <c r="Z51" s="12"/>
    </row>
    <row r="52" spans="1:26" ht="25" customHeight="1" x14ac:dyDescent="0.2">
      <c r="A52" s="7" t="s">
        <v>72</v>
      </c>
      <c r="B52" s="56">
        <f t="shared" si="1"/>
        <v>0.95833333333333326</v>
      </c>
      <c r="C52" s="45">
        <f t="shared" si="2"/>
        <v>0.99999999999999989</v>
      </c>
      <c r="D52" s="46">
        <f t="shared" si="5"/>
        <v>1.2916666666666665</v>
      </c>
      <c r="E52" s="100" t="s">
        <v>110</v>
      </c>
      <c r="F52" s="26" t="s">
        <v>123</v>
      </c>
      <c r="G52" s="76" t="s">
        <v>115</v>
      </c>
      <c r="H52" s="36" t="s">
        <v>126</v>
      </c>
      <c r="I52" s="36" t="s">
        <v>76</v>
      </c>
      <c r="J52" s="79" t="s">
        <v>151</v>
      </c>
      <c r="K52" s="83" t="s">
        <v>139</v>
      </c>
      <c r="L52" s="46">
        <f t="shared" si="6"/>
        <v>1.2916666666666665</v>
      </c>
      <c r="M52" s="45">
        <f t="shared" si="3"/>
        <v>1.0416666666666665</v>
      </c>
      <c r="N52" s="41" t="s">
        <v>66</v>
      </c>
      <c r="O52" s="47"/>
      <c r="P52" s="45">
        <f t="shared" si="4"/>
        <v>1.0416666666666665</v>
      </c>
      <c r="Q52" s="57">
        <v>1.0833333333333333</v>
      </c>
      <c r="R52"/>
      <c r="T52"/>
      <c r="U52"/>
      <c r="W52" s="15"/>
      <c r="X52" s="14"/>
      <c r="Y52" s="15"/>
      <c r="Z52" s="12"/>
    </row>
    <row r="53" spans="1:26" ht="25" customHeight="1" x14ac:dyDescent="0.2">
      <c r="A53" s="7" t="s">
        <v>73</v>
      </c>
      <c r="B53" s="56">
        <f t="shared" si="1"/>
        <v>0.97916666666666674</v>
      </c>
      <c r="C53" s="45">
        <f t="shared" si="2"/>
        <v>1.0208333333333335</v>
      </c>
      <c r="D53" s="46">
        <f t="shared" si="5"/>
        <v>1.3125</v>
      </c>
      <c r="E53" s="110"/>
      <c r="F53" s="161" t="s">
        <v>119</v>
      </c>
      <c r="G53" s="146"/>
      <c r="H53" s="146"/>
      <c r="I53" s="146"/>
      <c r="J53" s="147"/>
      <c r="K53" s="84" t="s">
        <v>139</v>
      </c>
      <c r="L53" s="46">
        <f t="shared" si="6"/>
        <v>1.3125</v>
      </c>
      <c r="M53" s="45">
        <f t="shared" si="3"/>
        <v>1.0625</v>
      </c>
      <c r="N53" s="47"/>
      <c r="O53" s="47"/>
      <c r="P53" s="45">
        <f t="shared" si="4"/>
        <v>1.0625</v>
      </c>
      <c r="Q53" s="57">
        <v>1.1041666666666667</v>
      </c>
      <c r="R53"/>
      <c r="T53"/>
      <c r="U53"/>
      <c r="W53" s="15"/>
      <c r="X53" s="14"/>
      <c r="Y53" s="15"/>
      <c r="Z53" s="12"/>
    </row>
    <row r="54" spans="1:26" ht="21" customHeight="1" x14ac:dyDescent="0.2">
      <c r="A54" s="7" t="s">
        <v>74</v>
      </c>
      <c r="B54"/>
      <c r="C54"/>
      <c r="D54"/>
      <c r="E54"/>
      <c r="K54" s="169"/>
      <c r="L54"/>
      <c r="M54"/>
      <c r="N54"/>
      <c r="O54"/>
      <c r="P54"/>
      <c r="Q54"/>
      <c r="R54"/>
      <c r="T54"/>
      <c r="U54"/>
      <c r="W54" s="15"/>
      <c r="X54" s="14"/>
      <c r="Y54" s="15"/>
      <c r="Z54" s="16"/>
    </row>
    <row r="55" spans="1:26" x14ac:dyDescent="0.2">
      <c r="A55" s="7"/>
      <c r="B55"/>
      <c r="C55"/>
      <c r="D55"/>
      <c r="E55"/>
      <c r="K55" s="170"/>
      <c r="L55"/>
      <c r="M55"/>
      <c r="N55"/>
      <c r="O55"/>
      <c r="P55"/>
      <c r="Q55"/>
      <c r="R55"/>
      <c r="T55"/>
      <c r="U55"/>
      <c r="W55" s="15"/>
      <c r="X55" s="14"/>
      <c r="Y55" s="15"/>
      <c r="Z55" s="16"/>
    </row>
    <row r="56" spans="1:26" ht="21" customHeight="1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T56"/>
      <c r="U56"/>
    </row>
    <row r="57" spans="1:26" ht="23.25" customHeight="1" x14ac:dyDescent="0.2">
      <c r="B57"/>
      <c r="C57"/>
      <c r="D57"/>
      <c r="E57"/>
      <c r="F57"/>
      <c r="H57"/>
      <c r="I57"/>
      <c r="J57"/>
      <c r="K57"/>
      <c r="L57"/>
      <c r="M57"/>
      <c r="N57"/>
      <c r="O57"/>
      <c r="P57"/>
      <c r="Q57"/>
      <c r="R57"/>
      <c r="T57"/>
      <c r="U57"/>
    </row>
    <row r="58" spans="1:26" ht="22" customHeight="1" x14ac:dyDescent="0.2">
      <c r="B58"/>
      <c r="C58"/>
      <c r="D58"/>
      <c r="E58"/>
      <c r="F58"/>
      <c r="H58"/>
      <c r="I58"/>
      <c r="J58"/>
      <c r="K58"/>
      <c r="L58"/>
      <c r="M58"/>
      <c r="N58"/>
      <c r="O58"/>
      <c r="P58"/>
      <c r="Q58"/>
      <c r="R58"/>
      <c r="T58"/>
      <c r="U58"/>
    </row>
    <row r="59" spans="1:26" ht="22" customHeight="1" x14ac:dyDescent="0.2">
      <c r="B59"/>
      <c r="C59"/>
      <c r="D59"/>
      <c r="E59"/>
      <c r="F59"/>
      <c r="H59"/>
      <c r="I59"/>
      <c r="J59"/>
      <c r="K59"/>
      <c r="L59"/>
      <c r="M59"/>
      <c r="N59"/>
      <c r="O59"/>
      <c r="P59"/>
      <c r="Q59"/>
      <c r="R59"/>
      <c r="T59"/>
      <c r="U59"/>
    </row>
    <row r="60" spans="1:26" ht="21" customHeight="1" x14ac:dyDescent="0.2">
      <c r="B60"/>
      <c r="C60"/>
      <c r="D60"/>
      <c r="E60"/>
      <c r="F60"/>
      <c r="H60"/>
      <c r="I60"/>
      <c r="J60"/>
      <c r="K60"/>
      <c r="L60"/>
      <c r="M60"/>
      <c r="N60"/>
      <c r="O60"/>
      <c r="P60"/>
      <c r="Q60"/>
      <c r="R60"/>
      <c r="T60"/>
      <c r="U60"/>
    </row>
    <row r="61" spans="1:26" ht="23" customHeight="1" x14ac:dyDescent="0.2">
      <c r="B61"/>
      <c r="C61"/>
      <c r="D61"/>
      <c r="E61"/>
      <c r="F61"/>
      <c r="H61"/>
      <c r="I61"/>
      <c r="J61"/>
      <c r="K61"/>
      <c r="L61"/>
      <c r="M61"/>
      <c r="N61"/>
      <c r="O61"/>
      <c r="P61"/>
      <c r="Q61"/>
      <c r="R61"/>
      <c r="T61"/>
      <c r="U61"/>
    </row>
    <row r="62" spans="1:26" ht="21" customHeight="1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T62"/>
      <c r="U62"/>
    </row>
    <row r="63" spans="1:26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T63"/>
      <c r="U63"/>
    </row>
    <row r="64" spans="1:26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T64"/>
      <c r="U64"/>
    </row>
    <row r="65" spans="2:26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T65"/>
      <c r="U65"/>
    </row>
    <row r="66" spans="2:26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T66"/>
      <c r="U66"/>
    </row>
    <row r="67" spans="2:26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T67"/>
      <c r="U67"/>
      <c r="W67" s="13"/>
      <c r="X67" s="14"/>
      <c r="Y67" s="15"/>
      <c r="Z67" s="16"/>
    </row>
    <row r="68" spans="2:26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T68"/>
      <c r="U68"/>
      <c r="W68" s="13"/>
      <c r="X68" s="14"/>
      <c r="Y68" s="15"/>
      <c r="Z68" s="16"/>
    </row>
    <row r="69" spans="2:26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T69"/>
      <c r="U69"/>
      <c r="W69" s="13"/>
      <c r="X69" s="14"/>
      <c r="Y69" s="13"/>
      <c r="Z69" s="16"/>
    </row>
    <row r="70" spans="2:26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T70"/>
      <c r="U70"/>
    </row>
    <row r="71" spans="2:26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T71"/>
      <c r="U71"/>
    </row>
    <row r="72" spans="2:26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T72"/>
      <c r="U72"/>
    </row>
    <row r="73" spans="2:26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T73"/>
      <c r="U73"/>
    </row>
    <row r="74" spans="2:26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T74"/>
      <c r="U74"/>
    </row>
    <row r="75" spans="2:26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T75"/>
      <c r="U75"/>
    </row>
    <row r="76" spans="2:26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T76"/>
      <c r="U76"/>
    </row>
    <row r="77" spans="2:26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T77"/>
      <c r="U77"/>
    </row>
    <row r="78" spans="2:26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T78"/>
      <c r="U78"/>
    </row>
    <row r="79" spans="2:26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T79"/>
      <c r="U79"/>
    </row>
    <row r="80" spans="2:26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T80"/>
      <c r="U80"/>
    </row>
    <row r="81" spans="1:26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T81"/>
      <c r="U81"/>
    </row>
    <row r="82" spans="1:26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T82"/>
      <c r="U82"/>
    </row>
    <row r="83" spans="1:26" s="18" customFormat="1" x14ac:dyDescent="0.2">
      <c r="A83" s="1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T83"/>
      <c r="U83"/>
      <c r="V83" s="3"/>
      <c r="W83" s="3"/>
      <c r="X83" s="3"/>
      <c r="Y83" s="3"/>
      <c r="Z83" s="3"/>
    </row>
    <row r="84" spans="1:26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T84"/>
      <c r="U84"/>
    </row>
    <row r="85" spans="1:26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T85"/>
      <c r="U85"/>
    </row>
    <row r="86" spans="1:26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T86"/>
      <c r="U86"/>
    </row>
    <row r="87" spans="1:26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1:26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1:26" x14ac:dyDescent="0.2">
      <c r="B89"/>
      <c r="C89"/>
      <c r="D89"/>
      <c r="E89"/>
      <c r="F89"/>
      <c r="G89"/>
      <c r="H89"/>
      <c r="L89"/>
      <c r="M89"/>
      <c r="N89"/>
      <c r="O89"/>
      <c r="P89"/>
      <c r="Q89"/>
    </row>
    <row r="90" spans="1:26" x14ac:dyDescent="0.2">
      <c r="B90"/>
      <c r="C90"/>
      <c r="D90"/>
      <c r="E90"/>
      <c r="F90"/>
      <c r="G90"/>
      <c r="H90"/>
      <c r="L90"/>
      <c r="M90"/>
      <c r="N90"/>
      <c r="O90"/>
      <c r="P90"/>
      <c r="Q90"/>
    </row>
    <row r="91" spans="1:26" x14ac:dyDescent="0.2">
      <c r="B91"/>
      <c r="C91"/>
      <c r="D91"/>
      <c r="E91"/>
      <c r="F91"/>
      <c r="G91"/>
      <c r="H91"/>
      <c r="L91"/>
      <c r="M91"/>
      <c r="N91"/>
      <c r="O91"/>
      <c r="P91"/>
      <c r="Q91"/>
    </row>
    <row r="92" spans="1:26" x14ac:dyDescent="0.2">
      <c r="B92"/>
      <c r="C92"/>
      <c r="D92"/>
      <c r="E92"/>
      <c r="F92"/>
      <c r="G92"/>
      <c r="H92"/>
      <c r="L92"/>
      <c r="M92"/>
      <c r="N92"/>
      <c r="O92"/>
      <c r="P92"/>
      <c r="Q92"/>
    </row>
    <row r="93" spans="1:26" x14ac:dyDescent="0.2">
      <c r="E93"/>
      <c r="F93"/>
      <c r="G93"/>
      <c r="H93"/>
      <c r="I93" s="3"/>
      <c r="J93" s="3"/>
      <c r="K93" s="3"/>
    </row>
    <row r="94" spans="1:26" x14ac:dyDescent="0.2">
      <c r="E94"/>
      <c r="F94"/>
      <c r="G94"/>
      <c r="H94"/>
    </row>
    <row r="95" spans="1:26" x14ac:dyDescent="0.2">
      <c r="E95"/>
      <c r="F95"/>
      <c r="G95"/>
      <c r="H95"/>
    </row>
    <row r="96" spans="1:26" x14ac:dyDescent="0.2">
      <c r="E96"/>
      <c r="F96"/>
      <c r="G96"/>
      <c r="H96"/>
      <c r="I96"/>
      <c r="J96"/>
      <c r="K96"/>
    </row>
    <row r="97" spans="5:11" x14ac:dyDescent="0.2">
      <c r="E97"/>
      <c r="F97"/>
      <c r="G97"/>
      <c r="H97"/>
      <c r="I97"/>
      <c r="J97"/>
      <c r="K97"/>
    </row>
    <row r="98" spans="5:11" x14ac:dyDescent="0.2">
      <c r="E98"/>
      <c r="F98"/>
      <c r="G98"/>
      <c r="H98"/>
      <c r="I98"/>
      <c r="J98"/>
      <c r="K98"/>
    </row>
    <row r="99" spans="5:11" x14ac:dyDescent="0.2">
      <c r="E99"/>
      <c r="F99"/>
      <c r="G99"/>
      <c r="H99"/>
    </row>
  </sheetData>
  <mergeCells count="55">
    <mergeCell ref="K54:K55"/>
    <mergeCell ref="K12:K13"/>
    <mergeCell ref="E52:E53"/>
    <mergeCell ref="E30:E31"/>
    <mergeCell ref="F28:J29"/>
    <mergeCell ref="K26:K27"/>
    <mergeCell ref="K30:K31"/>
    <mergeCell ref="F30:J31"/>
    <mergeCell ref="F14:J15"/>
    <mergeCell ref="F20:J21"/>
    <mergeCell ref="F22:J23"/>
    <mergeCell ref="E40:E41"/>
    <mergeCell ref="K48:K49"/>
    <mergeCell ref="J42:J43"/>
    <mergeCell ref="K38:K39"/>
    <mergeCell ref="H42:H43"/>
    <mergeCell ref="F42:F43"/>
    <mergeCell ref="F44:F45"/>
    <mergeCell ref="G44:G45"/>
    <mergeCell ref="H44:H45"/>
    <mergeCell ref="F6:J7"/>
    <mergeCell ref="F41:J41"/>
    <mergeCell ref="F24:J25"/>
    <mergeCell ref="E36:E37"/>
    <mergeCell ref="F32:J33"/>
    <mergeCell ref="F36:I36"/>
    <mergeCell ref="H38:H39"/>
    <mergeCell ref="I38:I39"/>
    <mergeCell ref="K44:K45"/>
    <mergeCell ref="E46:E47"/>
    <mergeCell ref="F53:J53"/>
    <mergeCell ref="I50:I51"/>
    <mergeCell ref="J50:J51"/>
    <mergeCell ref="G48:G49"/>
    <mergeCell ref="F50:F51"/>
    <mergeCell ref="G50:G51"/>
    <mergeCell ref="F46:J46"/>
    <mergeCell ref="I44:I45"/>
    <mergeCell ref="J44:J45"/>
    <mergeCell ref="E1:K3"/>
    <mergeCell ref="E4:K4"/>
    <mergeCell ref="E24:E25"/>
    <mergeCell ref="K16:K17"/>
    <mergeCell ref="F10:J10"/>
    <mergeCell ref="E11:K11"/>
    <mergeCell ref="E12:E13"/>
    <mergeCell ref="E14:E15"/>
    <mergeCell ref="K20:K21"/>
    <mergeCell ref="K18:K19"/>
    <mergeCell ref="F18:J19"/>
    <mergeCell ref="F12:J13"/>
    <mergeCell ref="E8:E9"/>
    <mergeCell ref="G8:J9"/>
    <mergeCell ref="J16:J17"/>
    <mergeCell ref="F8:F9"/>
  </mergeCells>
  <printOptions horizontalCentered="1" verticalCentered="1"/>
  <pageMargins left="0.2" right="0.2" top="1" bottom="1" header="0.3" footer="0.3"/>
  <pageSetup scale="34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CE4C-0BEA-2C46-88CF-9FD419672E25}">
  <sheetPr codeName="Sheet3">
    <pageSetUpPr fitToPage="1"/>
  </sheetPr>
  <dimension ref="A1:Z99"/>
  <sheetViews>
    <sheetView tabSelected="1" topLeftCell="B1" zoomScale="50" zoomScaleNormal="50" zoomScalePageLayoutView="75" workbookViewId="0">
      <selection activeCell="B1" sqref="B1"/>
    </sheetView>
  </sheetViews>
  <sheetFormatPr baseColWidth="10" defaultColWidth="9.1640625" defaultRowHeight="18" x14ac:dyDescent="0.2"/>
  <cols>
    <col min="1" max="1" width="9.33203125" style="17" hidden="1" customWidth="1"/>
    <col min="2" max="3" width="13" style="2" customWidth="1"/>
    <col min="4" max="4" width="10.83203125" style="2" customWidth="1"/>
    <col min="5" max="5" width="37.83203125" style="19" customWidth="1"/>
    <col min="6" max="6" width="37.83203125" style="19" bestFit="1" customWidth="1"/>
    <col min="7" max="7" width="37.83203125" style="20" bestFit="1" customWidth="1"/>
    <col min="8" max="8" width="37.83203125" style="18" bestFit="1" customWidth="1"/>
    <col min="9" max="9" width="37.83203125" style="19" bestFit="1" customWidth="1"/>
    <col min="10" max="10" width="37.6640625" style="19" customWidth="1"/>
    <col min="11" max="11" width="37.83203125" style="19" customWidth="1"/>
    <col min="12" max="12" width="10.83203125" style="4" customWidth="1"/>
    <col min="13" max="13" width="12.83203125" style="21" customWidth="1"/>
    <col min="14" max="14" width="30.5" style="3" hidden="1" customWidth="1"/>
    <col min="15" max="15" width="0.1640625" style="3" hidden="1" customWidth="1"/>
    <col min="16" max="16" width="13" style="2" hidden="1" customWidth="1"/>
    <col min="17" max="17" width="15.5" style="2" customWidth="1"/>
    <col min="18" max="18" width="25" style="3" bestFit="1" customWidth="1"/>
    <col min="20" max="20" width="15" style="6" customWidth="1"/>
    <col min="21" max="21" width="36.83203125" style="8" customWidth="1"/>
    <col min="22" max="22" width="9.1640625" style="3"/>
    <col min="23" max="23" width="10" style="3" customWidth="1"/>
    <col min="24" max="24" width="15" style="3" bestFit="1" customWidth="1"/>
    <col min="25" max="16384" width="9.1640625" style="3"/>
  </cols>
  <sheetData>
    <row r="1" spans="1:21" ht="25" customHeight="1" x14ac:dyDescent="0.2">
      <c r="A1" s="1"/>
      <c r="B1" s="65"/>
      <c r="C1" s="66"/>
      <c r="D1" s="67"/>
      <c r="E1" s="114" t="s">
        <v>86</v>
      </c>
      <c r="F1" s="114"/>
      <c r="G1" s="114"/>
      <c r="H1" s="114"/>
      <c r="I1" s="114"/>
      <c r="J1" s="114"/>
      <c r="K1" s="114"/>
      <c r="L1" s="67"/>
      <c r="M1" s="47"/>
      <c r="N1" s="47"/>
      <c r="O1" s="47"/>
      <c r="P1" s="68"/>
      <c r="Q1" s="66"/>
      <c r="R1"/>
      <c r="T1"/>
      <c r="U1"/>
    </row>
    <row r="2" spans="1:21" ht="25" customHeight="1" x14ac:dyDescent="0.2">
      <c r="A2" s="1"/>
      <c r="B2" s="66"/>
      <c r="C2" s="66"/>
      <c r="D2" s="67"/>
      <c r="E2" s="114"/>
      <c r="F2" s="114"/>
      <c r="G2" s="114"/>
      <c r="H2" s="114"/>
      <c r="I2" s="114"/>
      <c r="J2" s="114"/>
      <c r="K2" s="114"/>
      <c r="L2" s="67"/>
      <c r="M2" s="47"/>
      <c r="N2" s="47"/>
      <c r="O2" s="47"/>
      <c r="P2" s="68"/>
      <c r="Q2" s="66"/>
      <c r="R2"/>
      <c r="T2"/>
      <c r="U2"/>
    </row>
    <row r="3" spans="1:21" ht="25" customHeight="1" x14ac:dyDescent="0.2">
      <c r="A3" s="1"/>
      <c r="B3" s="66"/>
      <c r="C3" s="66"/>
      <c r="D3" s="67"/>
      <c r="E3" s="114"/>
      <c r="F3" s="114"/>
      <c r="G3" s="114"/>
      <c r="H3" s="114"/>
      <c r="I3" s="114"/>
      <c r="J3" s="114"/>
      <c r="K3" s="114"/>
      <c r="L3" s="67"/>
      <c r="M3" s="47"/>
      <c r="N3" s="47"/>
      <c r="O3" s="47"/>
      <c r="P3" s="66"/>
      <c r="Q3" s="66"/>
      <c r="R3"/>
      <c r="T3"/>
      <c r="U3"/>
    </row>
    <row r="4" spans="1:21" ht="25" customHeight="1" x14ac:dyDescent="0.2">
      <c r="A4" s="1"/>
      <c r="B4" s="68"/>
      <c r="C4" s="68"/>
      <c r="D4" s="67"/>
      <c r="E4" s="115" t="s">
        <v>152</v>
      </c>
      <c r="F4" s="116"/>
      <c r="G4" s="116"/>
      <c r="H4" s="116"/>
      <c r="I4" s="116"/>
      <c r="J4" s="116"/>
      <c r="K4" s="117"/>
      <c r="L4" s="67"/>
      <c r="M4" s="47"/>
      <c r="N4" s="69" t="s">
        <v>0</v>
      </c>
      <c r="O4" s="70"/>
      <c r="P4" s="66"/>
      <c r="Q4" s="68"/>
      <c r="R4"/>
      <c r="T4"/>
      <c r="U4"/>
    </row>
    <row r="5" spans="1:21" ht="25" customHeight="1" x14ac:dyDescent="0.2">
      <c r="A5" s="5" t="s">
        <v>1</v>
      </c>
      <c r="B5" s="71" t="s">
        <v>2</v>
      </c>
      <c r="C5" s="71" t="s">
        <v>3</v>
      </c>
      <c r="D5" s="72" t="s">
        <v>1</v>
      </c>
      <c r="E5" s="73">
        <f>Semana49!E5+7</f>
        <v>44899</v>
      </c>
      <c r="F5" s="22">
        <f t="shared" ref="F5:K5" si="0">E5+1</f>
        <v>44900</v>
      </c>
      <c r="G5" s="22">
        <f t="shared" si="0"/>
        <v>44901</v>
      </c>
      <c r="H5" s="22">
        <f t="shared" si="0"/>
        <v>44902</v>
      </c>
      <c r="I5" s="22">
        <f t="shared" si="0"/>
        <v>44903</v>
      </c>
      <c r="J5" s="22">
        <f t="shared" si="0"/>
        <v>44904</v>
      </c>
      <c r="K5" s="23">
        <f t="shared" si="0"/>
        <v>44905</v>
      </c>
      <c r="L5" s="72" t="s">
        <v>1</v>
      </c>
      <c r="M5" s="71" t="s">
        <v>4</v>
      </c>
      <c r="N5" s="42"/>
      <c r="O5" s="42"/>
      <c r="P5" s="71" t="s">
        <v>4</v>
      </c>
      <c r="Q5" s="71" t="s">
        <v>150</v>
      </c>
      <c r="R5"/>
      <c r="T5"/>
      <c r="U5"/>
    </row>
    <row r="6" spans="1:21" ht="25" customHeight="1" x14ac:dyDescent="0.2">
      <c r="A6" s="7" t="s">
        <v>5</v>
      </c>
      <c r="B6" s="43">
        <f t="shared" ref="B6:B53" si="1">Q6- (3/24)</f>
        <v>0</v>
      </c>
      <c r="C6" s="39">
        <f t="shared" ref="C6:C53" si="2">Q6- (2/24)</f>
        <v>4.1666666666666671E-2</v>
      </c>
      <c r="D6" s="44">
        <f>L6</f>
        <v>0.33333333333333337</v>
      </c>
      <c r="E6" s="62" t="s">
        <v>99</v>
      </c>
      <c r="F6" s="118" t="s">
        <v>117</v>
      </c>
      <c r="G6" s="119"/>
      <c r="H6" s="119"/>
      <c r="I6" s="119"/>
      <c r="J6" s="120"/>
      <c r="K6" s="60" t="s">
        <v>138</v>
      </c>
      <c r="L6" s="44">
        <f>Q6+ (5/24)</f>
        <v>0.33333333333333337</v>
      </c>
      <c r="M6" s="39">
        <f t="shared" ref="M6:M53" si="3">Q6- (1/24)</f>
        <v>8.3333333333333343E-2</v>
      </c>
      <c r="N6" s="41" t="s">
        <v>6</v>
      </c>
      <c r="O6" s="42" t="s">
        <v>7</v>
      </c>
      <c r="P6" s="39">
        <f t="shared" ref="P6:P53" si="4">Q6- (1/24)</f>
        <v>8.3333333333333343E-2</v>
      </c>
      <c r="Q6" s="43">
        <v>0.125</v>
      </c>
      <c r="R6"/>
      <c r="T6"/>
      <c r="U6"/>
    </row>
    <row r="7" spans="1:21" ht="25" customHeight="1" x14ac:dyDescent="0.2">
      <c r="A7" s="7" t="s">
        <v>8</v>
      </c>
      <c r="B7" s="43">
        <f t="shared" si="1"/>
        <v>2.0833333333333343E-2</v>
      </c>
      <c r="C7" s="39">
        <f t="shared" si="2"/>
        <v>6.2500000000000014E-2</v>
      </c>
      <c r="D7" s="44">
        <f>L7</f>
        <v>0.35416666666666669</v>
      </c>
      <c r="E7" s="80" t="s">
        <v>140</v>
      </c>
      <c r="F7" s="121"/>
      <c r="G7" s="122"/>
      <c r="H7" s="122"/>
      <c r="I7" s="122"/>
      <c r="J7" s="123"/>
      <c r="K7" s="37" t="s">
        <v>114</v>
      </c>
      <c r="L7" s="44">
        <f t="shared" ref="L7:L53" si="5">Q7+ (5/24)</f>
        <v>0.35416666666666669</v>
      </c>
      <c r="M7" s="39">
        <f t="shared" si="3"/>
        <v>0.10416666666666669</v>
      </c>
      <c r="N7" s="41" t="s">
        <v>9</v>
      </c>
      <c r="O7" s="41"/>
      <c r="P7" s="39">
        <f t="shared" si="4"/>
        <v>0.10416666666666669</v>
      </c>
      <c r="Q7" s="39">
        <v>0.14583333333333334</v>
      </c>
      <c r="R7"/>
      <c r="T7"/>
      <c r="U7"/>
    </row>
    <row r="8" spans="1:21" ht="25" customHeight="1" x14ac:dyDescent="0.2">
      <c r="A8" s="7" t="s">
        <v>10</v>
      </c>
      <c r="B8" s="57">
        <f t="shared" si="1"/>
        <v>4.1666666666666657E-2</v>
      </c>
      <c r="C8" s="45">
        <f t="shared" si="2"/>
        <v>8.3333333333333329E-2</v>
      </c>
      <c r="D8" s="46">
        <f>L8</f>
        <v>0.375</v>
      </c>
      <c r="E8" s="104" t="s">
        <v>84</v>
      </c>
      <c r="F8" s="104" t="s">
        <v>121</v>
      </c>
      <c r="G8" s="139" t="s">
        <v>121</v>
      </c>
      <c r="H8" s="140"/>
      <c r="I8" s="140"/>
      <c r="J8" s="141"/>
      <c r="K8" s="76" t="s">
        <v>115</v>
      </c>
      <c r="L8" s="46">
        <f t="shared" si="5"/>
        <v>0.375</v>
      </c>
      <c r="M8" s="45">
        <f>Q8- (1/24)</f>
        <v>0.125</v>
      </c>
      <c r="N8" s="41"/>
      <c r="O8" s="41"/>
      <c r="P8" s="45">
        <f t="shared" si="4"/>
        <v>0.125</v>
      </c>
      <c r="Q8" s="45">
        <v>0.16666666666666666</v>
      </c>
      <c r="R8"/>
      <c r="T8"/>
      <c r="U8"/>
    </row>
    <row r="9" spans="1:21" ht="25" customHeight="1" x14ac:dyDescent="0.2">
      <c r="A9" s="7" t="s">
        <v>11</v>
      </c>
      <c r="B9" s="57">
        <f t="shared" si="1"/>
        <v>6.25E-2</v>
      </c>
      <c r="C9" s="45">
        <f t="shared" si="2"/>
        <v>0.10416666666666667</v>
      </c>
      <c r="D9" s="46">
        <f>L9</f>
        <v>0.39583333333333337</v>
      </c>
      <c r="E9" s="105"/>
      <c r="F9" s="105"/>
      <c r="G9" s="142"/>
      <c r="H9" s="143"/>
      <c r="I9" s="143"/>
      <c r="J9" s="144"/>
      <c r="K9" s="64" t="s">
        <v>107</v>
      </c>
      <c r="L9" s="46">
        <f t="shared" si="5"/>
        <v>0.39583333333333337</v>
      </c>
      <c r="M9" s="45">
        <f t="shared" si="3"/>
        <v>0.14583333333333334</v>
      </c>
      <c r="N9" s="41"/>
      <c r="O9" s="41"/>
      <c r="P9" s="45">
        <f t="shared" si="4"/>
        <v>0.14583333333333334</v>
      </c>
      <c r="Q9" s="45">
        <v>0.1875</v>
      </c>
      <c r="R9"/>
      <c r="T9"/>
      <c r="U9"/>
    </row>
    <row r="10" spans="1:21" ht="25" customHeight="1" x14ac:dyDescent="0.2">
      <c r="A10" s="7" t="s">
        <v>12</v>
      </c>
      <c r="B10" s="43">
        <f t="shared" si="1"/>
        <v>8.3333333333333343E-2</v>
      </c>
      <c r="C10" s="39">
        <f t="shared" si="2"/>
        <v>0.125</v>
      </c>
      <c r="D10" s="44">
        <f t="shared" ref="D10:D53" si="6">L10</f>
        <v>0.41666666666666669</v>
      </c>
      <c r="E10" s="28" t="s">
        <v>125</v>
      </c>
      <c r="F10" s="107" t="s">
        <v>112</v>
      </c>
      <c r="G10" s="108"/>
      <c r="H10" s="108"/>
      <c r="I10" s="108"/>
      <c r="J10" s="109"/>
      <c r="K10" s="60" t="s">
        <v>138</v>
      </c>
      <c r="L10" s="44">
        <f t="shared" si="5"/>
        <v>0.41666666666666669</v>
      </c>
      <c r="M10" s="39">
        <f t="shared" si="3"/>
        <v>0.16666666666666669</v>
      </c>
      <c r="N10" s="41"/>
      <c r="O10" s="41"/>
      <c r="P10" s="39">
        <f t="shared" si="4"/>
        <v>0.16666666666666669</v>
      </c>
      <c r="Q10" s="39">
        <v>0.20833333333333334</v>
      </c>
      <c r="T10"/>
      <c r="U10"/>
    </row>
    <row r="11" spans="1:21" ht="25" customHeight="1" x14ac:dyDescent="0.2">
      <c r="A11" s="7" t="s">
        <v>13</v>
      </c>
      <c r="B11" s="43">
        <f t="shared" si="1"/>
        <v>0.10416666666666666</v>
      </c>
      <c r="C11" s="39">
        <f t="shared" si="2"/>
        <v>0.14583333333333331</v>
      </c>
      <c r="D11" s="44">
        <f t="shared" si="6"/>
        <v>0.4375</v>
      </c>
      <c r="E11" s="124" t="s">
        <v>106</v>
      </c>
      <c r="F11" s="125"/>
      <c r="G11" s="125"/>
      <c r="H11" s="125"/>
      <c r="I11" s="125"/>
      <c r="J11" s="125"/>
      <c r="K11" s="126"/>
      <c r="L11" s="44">
        <f t="shared" si="5"/>
        <v>0.4375</v>
      </c>
      <c r="M11" s="39">
        <f t="shared" si="3"/>
        <v>0.1875</v>
      </c>
      <c r="N11" s="41"/>
      <c r="O11" s="41"/>
      <c r="P11" s="39">
        <f t="shared" si="4"/>
        <v>0.1875</v>
      </c>
      <c r="Q11" s="39">
        <v>0.22916666666666666</v>
      </c>
      <c r="R11"/>
      <c r="T11"/>
      <c r="U11"/>
    </row>
    <row r="12" spans="1:21" ht="25" customHeight="1" x14ac:dyDescent="0.2">
      <c r="A12" s="7" t="s">
        <v>14</v>
      </c>
      <c r="B12" s="57">
        <f t="shared" si="1"/>
        <v>0.125</v>
      </c>
      <c r="C12" s="45">
        <f t="shared" si="2"/>
        <v>0.16666666666666669</v>
      </c>
      <c r="D12" s="46">
        <f t="shared" si="6"/>
        <v>0.45833333333333337</v>
      </c>
      <c r="E12" s="104" t="s">
        <v>116</v>
      </c>
      <c r="F12" s="133" t="s">
        <v>113</v>
      </c>
      <c r="G12" s="134"/>
      <c r="H12" s="134"/>
      <c r="I12" s="134"/>
      <c r="J12" s="135"/>
      <c r="K12" s="100" t="s">
        <v>116</v>
      </c>
      <c r="L12" s="46">
        <f t="shared" si="5"/>
        <v>0.45833333333333337</v>
      </c>
      <c r="M12" s="45">
        <f t="shared" si="3"/>
        <v>0.20833333333333334</v>
      </c>
      <c r="N12" s="41"/>
      <c r="O12" s="41"/>
      <c r="P12" s="45">
        <f t="shared" si="4"/>
        <v>0.20833333333333334</v>
      </c>
      <c r="Q12" s="45">
        <v>0.25</v>
      </c>
      <c r="R12"/>
      <c r="T12"/>
      <c r="U12"/>
    </row>
    <row r="13" spans="1:21" ht="25" customHeight="1" x14ac:dyDescent="0.2">
      <c r="A13" s="7" t="s">
        <v>15</v>
      </c>
      <c r="B13" s="57">
        <f t="shared" si="1"/>
        <v>0.14583333333333331</v>
      </c>
      <c r="C13" s="45">
        <f t="shared" si="2"/>
        <v>0.1875</v>
      </c>
      <c r="D13" s="46">
        <f t="shared" si="6"/>
        <v>0.47916666666666663</v>
      </c>
      <c r="E13" s="106"/>
      <c r="F13" s="136"/>
      <c r="G13" s="137"/>
      <c r="H13" s="137"/>
      <c r="I13" s="137"/>
      <c r="J13" s="138"/>
      <c r="K13" s="101"/>
      <c r="L13" s="46">
        <f t="shared" si="5"/>
        <v>0.47916666666666663</v>
      </c>
      <c r="M13" s="45">
        <f t="shared" si="3"/>
        <v>0.22916666666666666</v>
      </c>
      <c r="N13" s="41" t="s">
        <v>16</v>
      </c>
      <c r="O13" s="41"/>
      <c r="P13" s="45">
        <f t="shared" si="4"/>
        <v>0.22916666666666666</v>
      </c>
      <c r="Q13" s="45">
        <v>0.27083333333333331</v>
      </c>
      <c r="R13"/>
      <c r="T13"/>
      <c r="U13"/>
    </row>
    <row r="14" spans="1:21" ht="25" customHeight="1" x14ac:dyDescent="0.2">
      <c r="A14" s="7" t="s">
        <v>17</v>
      </c>
      <c r="B14" s="43">
        <f t="shared" si="1"/>
        <v>0.16666666666666669</v>
      </c>
      <c r="C14" s="39">
        <f t="shared" si="2"/>
        <v>0.20833333333333337</v>
      </c>
      <c r="D14" s="44">
        <f t="shared" si="6"/>
        <v>0.5</v>
      </c>
      <c r="E14" s="102" t="s">
        <v>78</v>
      </c>
      <c r="F14" s="127" t="s">
        <v>131</v>
      </c>
      <c r="G14" s="128"/>
      <c r="H14" s="128"/>
      <c r="I14" s="128"/>
      <c r="J14" s="129"/>
      <c r="K14" s="89" t="s">
        <v>76</v>
      </c>
      <c r="L14" s="44">
        <f t="shared" si="5"/>
        <v>0.5</v>
      </c>
      <c r="M14" s="39">
        <f t="shared" si="3"/>
        <v>0.25</v>
      </c>
      <c r="N14" s="41"/>
      <c r="O14" s="41"/>
      <c r="P14" s="39">
        <f t="shared" si="4"/>
        <v>0.25</v>
      </c>
      <c r="Q14" s="39">
        <v>0.29166666666666669</v>
      </c>
      <c r="T14"/>
      <c r="U14"/>
    </row>
    <row r="15" spans="1:21" ht="25" customHeight="1" x14ac:dyDescent="0.2">
      <c r="A15" s="7" t="s">
        <v>18</v>
      </c>
      <c r="B15" s="43">
        <f t="shared" si="1"/>
        <v>0.1875</v>
      </c>
      <c r="C15" s="39">
        <f t="shared" si="2"/>
        <v>0.22916666666666669</v>
      </c>
      <c r="D15" s="44">
        <f t="shared" si="6"/>
        <v>0.52083333333333337</v>
      </c>
      <c r="E15" s="111"/>
      <c r="F15" s="130"/>
      <c r="G15" s="131"/>
      <c r="H15" s="131"/>
      <c r="I15" s="131"/>
      <c r="J15" s="132"/>
      <c r="K15" s="88" t="s">
        <v>146</v>
      </c>
      <c r="L15" s="44">
        <f t="shared" si="5"/>
        <v>0.52083333333333337</v>
      </c>
      <c r="M15" s="39">
        <f t="shared" si="3"/>
        <v>0.27083333333333331</v>
      </c>
      <c r="N15" s="41"/>
      <c r="O15" s="41"/>
      <c r="P15" s="39">
        <f t="shared" si="4"/>
        <v>0.27083333333333331</v>
      </c>
      <c r="Q15" s="39">
        <v>0.3125</v>
      </c>
      <c r="T15"/>
      <c r="U15"/>
    </row>
    <row r="16" spans="1:21" ht="25" customHeight="1" x14ac:dyDescent="0.2">
      <c r="A16" s="7"/>
      <c r="B16" s="57">
        <f t="shared" si="1"/>
        <v>0.20833333333333331</v>
      </c>
      <c r="C16" s="45">
        <f t="shared" si="2"/>
        <v>0.25</v>
      </c>
      <c r="D16" s="46">
        <f t="shared" si="6"/>
        <v>0.54166666666666663</v>
      </c>
      <c r="E16" s="85" t="s">
        <v>144</v>
      </c>
      <c r="F16" s="87" t="s">
        <v>147</v>
      </c>
      <c r="G16" s="86" t="s">
        <v>146</v>
      </c>
      <c r="H16" s="76" t="s">
        <v>115</v>
      </c>
      <c r="I16" s="77" t="s">
        <v>114</v>
      </c>
      <c r="J16" s="113" t="s">
        <v>100</v>
      </c>
      <c r="K16" s="100" t="s">
        <v>94</v>
      </c>
      <c r="L16" s="46">
        <f t="shared" si="5"/>
        <v>0.54166666666666663</v>
      </c>
      <c r="M16" s="45">
        <f t="shared" si="3"/>
        <v>0.29166666666666663</v>
      </c>
      <c r="N16" s="41" t="s">
        <v>20</v>
      </c>
      <c r="O16" s="41"/>
      <c r="P16" s="45">
        <f t="shared" si="4"/>
        <v>0.29166666666666663</v>
      </c>
      <c r="Q16" s="45">
        <v>0.33333333333333331</v>
      </c>
      <c r="R16"/>
      <c r="T16"/>
      <c r="U16"/>
    </row>
    <row r="17" spans="1:21" ht="25" customHeight="1" x14ac:dyDescent="0.2">
      <c r="A17" s="7" t="s">
        <v>19</v>
      </c>
      <c r="B17" s="57">
        <f t="shared" si="1"/>
        <v>0.22916666666666669</v>
      </c>
      <c r="C17" s="45">
        <f t="shared" si="2"/>
        <v>0.27083333333333337</v>
      </c>
      <c r="D17" s="46">
        <f t="shared" si="6"/>
        <v>0.5625</v>
      </c>
      <c r="E17" s="26" t="s">
        <v>95</v>
      </c>
      <c r="F17" s="64" t="s">
        <v>108</v>
      </c>
      <c r="G17" s="64" t="s">
        <v>80</v>
      </c>
      <c r="H17" s="75" t="s">
        <v>105</v>
      </c>
      <c r="I17" s="64" t="s">
        <v>82</v>
      </c>
      <c r="J17" s="110"/>
      <c r="K17" s="110"/>
      <c r="L17" s="46">
        <f t="shared" si="5"/>
        <v>0.5625</v>
      </c>
      <c r="M17" s="45">
        <f t="shared" si="3"/>
        <v>0.3125</v>
      </c>
      <c r="N17" s="41"/>
      <c r="O17" s="41"/>
      <c r="P17" s="45">
        <f t="shared" si="4"/>
        <v>0.3125</v>
      </c>
      <c r="Q17" s="45">
        <v>0.35416666666666669</v>
      </c>
      <c r="R17"/>
      <c r="T17"/>
      <c r="U17"/>
    </row>
    <row r="18" spans="1:21" ht="25" customHeight="1" x14ac:dyDescent="0.2">
      <c r="A18" s="7" t="s">
        <v>21</v>
      </c>
      <c r="B18" s="43">
        <f t="shared" si="1"/>
        <v>0.25</v>
      </c>
      <c r="C18" s="39">
        <f t="shared" si="2"/>
        <v>0.29166666666666669</v>
      </c>
      <c r="D18" s="44">
        <f t="shared" si="6"/>
        <v>0.58333333333333337</v>
      </c>
      <c r="E18" s="27" t="s">
        <v>81</v>
      </c>
      <c r="F18" s="118" t="s">
        <v>117</v>
      </c>
      <c r="G18" s="119"/>
      <c r="H18" s="119"/>
      <c r="I18" s="119"/>
      <c r="J18" s="120"/>
      <c r="K18" s="102" t="s">
        <v>75</v>
      </c>
      <c r="L18" s="44">
        <f t="shared" si="5"/>
        <v>0.58333333333333337</v>
      </c>
      <c r="M18" s="39">
        <f t="shared" si="3"/>
        <v>0.33333333333333331</v>
      </c>
      <c r="N18" s="41" t="s">
        <v>23</v>
      </c>
      <c r="O18" s="41"/>
      <c r="P18" s="39">
        <f t="shared" si="4"/>
        <v>0.33333333333333331</v>
      </c>
      <c r="Q18" s="39">
        <v>0.375</v>
      </c>
      <c r="R18"/>
      <c r="T18"/>
      <c r="U18"/>
    </row>
    <row r="19" spans="1:21" ht="25" customHeight="1" x14ac:dyDescent="0.2">
      <c r="A19" s="7" t="s">
        <v>22</v>
      </c>
      <c r="B19" s="43">
        <f t="shared" si="1"/>
        <v>0.27083333333333331</v>
      </c>
      <c r="C19" s="39">
        <f t="shared" si="2"/>
        <v>0.3125</v>
      </c>
      <c r="D19" s="44">
        <f t="shared" si="6"/>
        <v>0.60416666666666663</v>
      </c>
      <c r="E19" s="29" t="s">
        <v>143</v>
      </c>
      <c r="F19" s="121"/>
      <c r="G19" s="122"/>
      <c r="H19" s="122"/>
      <c r="I19" s="122"/>
      <c r="J19" s="123"/>
      <c r="K19" s="111"/>
      <c r="L19" s="44">
        <f t="shared" si="5"/>
        <v>0.60416666666666663</v>
      </c>
      <c r="M19" s="39">
        <f t="shared" si="3"/>
        <v>0.35416666666666663</v>
      </c>
      <c r="N19" s="41"/>
      <c r="O19" s="41"/>
      <c r="P19" s="39">
        <f t="shared" si="4"/>
        <v>0.35416666666666663</v>
      </c>
      <c r="Q19" s="39">
        <v>0.39583333333333331</v>
      </c>
      <c r="R19"/>
      <c r="T19"/>
      <c r="U19"/>
    </row>
    <row r="20" spans="1:21" ht="25" customHeight="1" x14ac:dyDescent="0.2">
      <c r="A20" s="7" t="s">
        <v>24</v>
      </c>
      <c r="B20" s="57">
        <f t="shared" si="1"/>
        <v>0.29166666666666669</v>
      </c>
      <c r="C20" s="45">
        <f t="shared" si="2"/>
        <v>0.33333333333333337</v>
      </c>
      <c r="D20" s="46">
        <f t="shared" si="6"/>
        <v>0.625</v>
      </c>
      <c r="E20" s="30" t="s">
        <v>80</v>
      </c>
      <c r="F20" s="148" t="s">
        <v>131</v>
      </c>
      <c r="G20" s="149"/>
      <c r="H20" s="149"/>
      <c r="I20" s="149"/>
      <c r="J20" s="150"/>
      <c r="K20" s="113" t="s">
        <v>100</v>
      </c>
      <c r="L20" s="46">
        <f t="shared" si="5"/>
        <v>0.625</v>
      </c>
      <c r="M20" s="45">
        <f t="shared" si="3"/>
        <v>0.375</v>
      </c>
      <c r="N20" s="41"/>
      <c r="O20" s="41"/>
      <c r="P20" s="45">
        <f t="shared" si="4"/>
        <v>0.375</v>
      </c>
      <c r="Q20" s="45">
        <v>0.41666666666666669</v>
      </c>
      <c r="R20"/>
      <c r="T20"/>
      <c r="U20"/>
    </row>
    <row r="21" spans="1:21" ht="25" customHeight="1" x14ac:dyDescent="0.2">
      <c r="A21" s="7" t="s">
        <v>25</v>
      </c>
      <c r="B21" s="57">
        <f t="shared" si="1"/>
        <v>0.3125</v>
      </c>
      <c r="C21" s="45">
        <f t="shared" si="2"/>
        <v>0.35416666666666669</v>
      </c>
      <c r="D21" s="46">
        <f t="shared" si="6"/>
        <v>0.64583333333333337</v>
      </c>
      <c r="E21" s="61" t="s">
        <v>105</v>
      </c>
      <c r="F21" s="151"/>
      <c r="G21" s="152"/>
      <c r="H21" s="152"/>
      <c r="I21" s="152"/>
      <c r="J21" s="153"/>
      <c r="K21" s="110"/>
      <c r="L21" s="46">
        <f t="shared" si="5"/>
        <v>0.64583333333333337</v>
      </c>
      <c r="M21" s="45">
        <f t="shared" si="3"/>
        <v>0.39583333333333331</v>
      </c>
      <c r="N21" s="41"/>
      <c r="O21" s="41"/>
      <c r="P21" s="45">
        <f t="shared" si="4"/>
        <v>0.39583333333333331</v>
      </c>
      <c r="Q21" s="45">
        <v>0.4375</v>
      </c>
      <c r="R21"/>
      <c r="T21"/>
      <c r="U21"/>
    </row>
    <row r="22" spans="1:21" ht="25" customHeight="1" x14ac:dyDescent="0.2">
      <c r="A22" s="7" t="s">
        <v>26</v>
      </c>
      <c r="B22" s="43">
        <f t="shared" si="1"/>
        <v>0.33333333333333331</v>
      </c>
      <c r="C22" s="39">
        <f t="shared" si="2"/>
        <v>0.375</v>
      </c>
      <c r="D22" s="44">
        <f t="shared" si="6"/>
        <v>0.66666666666666663</v>
      </c>
      <c r="E22" s="35" t="s">
        <v>107</v>
      </c>
      <c r="F22" s="154" t="s">
        <v>130</v>
      </c>
      <c r="G22" s="119"/>
      <c r="H22" s="119"/>
      <c r="I22" s="119"/>
      <c r="J22" s="120"/>
      <c r="K22" s="91" t="s">
        <v>149</v>
      </c>
      <c r="L22" s="44">
        <f t="shared" si="5"/>
        <v>0.66666666666666663</v>
      </c>
      <c r="M22" s="39">
        <f t="shared" si="3"/>
        <v>0.41666666666666663</v>
      </c>
      <c r="N22" s="41" t="s">
        <v>28</v>
      </c>
      <c r="O22" s="41" t="s">
        <v>29</v>
      </c>
      <c r="P22" s="39">
        <f t="shared" si="4"/>
        <v>0.41666666666666663</v>
      </c>
      <c r="Q22" s="39">
        <v>0.45833333333333331</v>
      </c>
      <c r="R22"/>
      <c r="T22"/>
      <c r="U22"/>
    </row>
    <row r="23" spans="1:21" ht="25" customHeight="1" x14ac:dyDescent="0.2">
      <c r="A23" s="7" t="s">
        <v>27</v>
      </c>
      <c r="B23" s="43">
        <f t="shared" si="1"/>
        <v>0.35416666666666669</v>
      </c>
      <c r="C23" s="39">
        <f t="shared" si="2"/>
        <v>0.39583333333333337</v>
      </c>
      <c r="D23" s="44">
        <f t="shared" si="6"/>
        <v>0.6875</v>
      </c>
      <c r="E23" s="88" t="s">
        <v>146</v>
      </c>
      <c r="F23" s="121"/>
      <c r="G23" s="122"/>
      <c r="H23" s="122"/>
      <c r="I23" s="122"/>
      <c r="J23" s="123"/>
      <c r="K23" s="81" t="s">
        <v>115</v>
      </c>
      <c r="L23" s="44">
        <f t="shared" si="5"/>
        <v>0.6875</v>
      </c>
      <c r="M23" s="39">
        <f t="shared" si="3"/>
        <v>0.4375</v>
      </c>
      <c r="N23" s="41"/>
      <c r="O23" s="41"/>
      <c r="P23" s="39">
        <f t="shared" si="4"/>
        <v>0.4375</v>
      </c>
      <c r="Q23" s="39">
        <v>0.47916666666666669</v>
      </c>
      <c r="R23"/>
      <c r="T23"/>
      <c r="U23"/>
    </row>
    <row r="24" spans="1:21" ht="25" customHeight="1" x14ac:dyDescent="0.2">
      <c r="A24" s="7" t="s">
        <v>30</v>
      </c>
      <c r="B24" s="57">
        <f t="shared" si="1"/>
        <v>0.375</v>
      </c>
      <c r="C24" s="45">
        <f t="shared" si="2"/>
        <v>0.41666666666666669</v>
      </c>
      <c r="D24" s="46">
        <f t="shared" si="6"/>
        <v>0.70833333333333337</v>
      </c>
      <c r="E24" s="104" t="s">
        <v>94</v>
      </c>
      <c r="F24" s="155" t="s">
        <v>141</v>
      </c>
      <c r="G24" s="156"/>
      <c r="H24" s="156"/>
      <c r="I24" s="156"/>
      <c r="J24" s="157"/>
      <c r="K24" s="64" t="s">
        <v>138</v>
      </c>
      <c r="L24" s="46">
        <f t="shared" si="5"/>
        <v>0.70833333333333337</v>
      </c>
      <c r="M24" s="45">
        <f t="shared" si="3"/>
        <v>0.45833333333333331</v>
      </c>
      <c r="N24" s="41" t="s">
        <v>32</v>
      </c>
      <c r="O24" s="41" t="s">
        <v>33</v>
      </c>
      <c r="P24" s="45">
        <f t="shared" si="4"/>
        <v>0.45833333333333331</v>
      </c>
      <c r="Q24" s="45">
        <v>0.5</v>
      </c>
    </row>
    <row r="25" spans="1:21" ht="25" customHeight="1" x14ac:dyDescent="0.2">
      <c r="A25" s="7" t="s">
        <v>31</v>
      </c>
      <c r="B25" s="57">
        <f t="shared" si="1"/>
        <v>0.39583333333333337</v>
      </c>
      <c r="C25" s="45">
        <f t="shared" si="2"/>
        <v>0.43750000000000006</v>
      </c>
      <c r="D25" s="46">
        <f t="shared" si="6"/>
        <v>0.72916666666666674</v>
      </c>
      <c r="E25" s="105"/>
      <c r="F25" s="158"/>
      <c r="G25" s="159"/>
      <c r="H25" s="159"/>
      <c r="I25" s="159"/>
      <c r="J25" s="160"/>
      <c r="K25" s="36" t="s">
        <v>107</v>
      </c>
      <c r="L25" s="46">
        <f t="shared" si="5"/>
        <v>0.72916666666666674</v>
      </c>
      <c r="M25" s="45">
        <f t="shared" si="3"/>
        <v>0.47916666666666669</v>
      </c>
      <c r="N25" s="41"/>
      <c r="O25" s="41"/>
      <c r="P25" s="45">
        <f t="shared" si="4"/>
        <v>0.47916666666666669</v>
      </c>
      <c r="Q25" s="45">
        <v>0.52083333333333337</v>
      </c>
    </row>
    <row r="26" spans="1:21" ht="25" customHeight="1" x14ac:dyDescent="0.2">
      <c r="A26" s="7" t="s">
        <v>34</v>
      </c>
      <c r="B26" s="43">
        <f t="shared" si="1"/>
        <v>0.41666666666666663</v>
      </c>
      <c r="C26" s="39">
        <f t="shared" si="2"/>
        <v>0.45833333333333331</v>
      </c>
      <c r="D26" s="44">
        <f t="shared" si="6"/>
        <v>0.75</v>
      </c>
      <c r="E26" s="37" t="s">
        <v>109</v>
      </c>
      <c r="F26" s="60" t="s">
        <v>83</v>
      </c>
      <c r="G26" s="60" t="s">
        <v>96</v>
      </c>
      <c r="H26" s="60" t="s">
        <v>122</v>
      </c>
      <c r="I26" s="37" t="s">
        <v>102</v>
      </c>
      <c r="J26" s="28" t="s">
        <v>123</v>
      </c>
      <c r="K26" s="102" t="s">
        <v>101</v>
      </c>
      <c r="L26" s="44">
        <f t="shared" si="5"/>
        <v>0.75</v>
      </c>
      <c r="M26" s="39">
        <f t="shared" si="3"/>
        <v>0.49999999999999994</v>
      </c>
      <c r="N26" s="41"/>
      <c r="O26" s="41" t="s">
        <v>36</v>
      </c>
      <c r="P26" s="39">
        <f t="shared" si="4"/>
        <v>0.49999999999999994</v>
      </c>
      <c r="Q26" s="39">
        <v>0.54166666666666663</v>
      </c>
      <c r="R26"/>
      <c r="T26"/>
      <c r="U26"/>
    </row>
    <row r="27" spans="1:21" ht="25" customHeight="1" x14ac:dyDescent="0.2">
      <c r="A27" s="7" t="s">
        <v>35</v>
      </c>
      <c r="B27" s="43">
        <f t="shared" si="1"/>
        <v>0.4375</v>
      </c>
      <c r="C27" s="39">
        <f t="shared" si="2"/>
        <v>0.47916666666666669</v>
      </c>
      <c r="D27" s="44">
        <f t="shared" si="6"/>
        <v>0.77083333333333337</v>
      </c>
      <c r="E27" s="62" t="s">
        <v>137</v>
      </c>
      <c r="F27" s="80" t="s">
        <v>81</v>
      </c>
      <c r="G27" s="28" t="s">
        <v>95</v>
      </c>
      <c r="H27" s="27" t="s">
        <v>144</v>
      </c>
      <c r="I27" s="80" t="s">
        <v>81</v>
      </c>
      <c r="J27" s="29" t="s">
        <v>143</v>
      </c>
      <c r="K27" s="105"/>
      <c r="L27" s="44">
        <f t="shared" si="5"/>
        <v>0.77083333333333337</v>
      </c>
      <c r="M27" s="39">
        <f t="shared" si="3"/>
        <v>0.52083333333333337</v>
      </c>
      <c r="N27" s="41"/>
      <c r="O27" s="41"/>
      <c r="P27" s="39">
        <f t="shared" si="4"/>
        <v>0.52083333333333337</v>
      </c>
      <c r="Q27" s="39">
        <v>0.5625</v>
      </c>
      <c r="R27"/>
      <c r="T27"/>
      <c r="U27"/>
    </row>
    <row r="28" spans="1:21" ht="25" customHeight="1" x14ac:dyDescent="0.2">
      <c r="A28" s="7" t="s">
        <v>37</v>
      </c>
      <c r="B28" s="57">
        <f t="shared" si="1"/>
        <v>0.45833333333333337</v>
      </c>
      <c r="C28" s="45">
        <f t="shared" si="2"/>
        <v>0.5</v>
      </c>
      <c r="D28" s="46">
        <f t="shared" si="6"/>
        <v>0.79166666666666674</v>
      </c>
      <c r="E28" s="64" t="s">
        <v>148</v>
      </c>
      <c r="F28" s="163" t="s">
        <v>142</v>
      </c>
      <c r="G28" s="164"/>
      <c r="H28" s="164"/>
      <c r="I28" s="164"/>
      <c r="J28" s="165"/>
      <c r="K28" s="90" t="s">
        <v>149</v>
      </c>
      <c r="L28" s="46">
        <f t="shared" si="5"/>
        <v>0.79166666666666674</v>
      </c>
      <c r="M28" s="45">
        <f t="shared" si="3"/>
        <v>0.54166666666666674</v>
      </c>
      <c r="N28" s="41"/>
      <c r="O28" s="41" t="s">
        <v>39</v>
      </c>
      <c r="P28" s="45">
        <f t="shared" si="4"/>
        <v>0.54166666666666674</v>
      </c>
      <c r="Q28" s="45">
        <v>0.58333333333333337</v>
      </c>
    </row>
    <row r="29" spans="1:21" ht="25" customHeight="1" x14ac:dyDescent="0.2">
      <c r="A29" s="7" t="s">
        <v>38</v>
      </c>
      <c r="B29" s="57">
        <f t="shared" si="1"/>
        <v>0.47916666666666663</v>
      </c>
      <c r="C29" s="45">
        <f t="shared" si="2"/>
        <v>0.52083333333333326</v>
      </c>
      <c r="D29" s="46">
        <f t="shared" si="6"/>
        <v>0.8125</v>
      </c>
      <c r="E29" s="76" t="s">
        <v>77</v>
      </c>
      <c r="F29" s="166"/>
      <c r="G29" s="167"/>
      <c r="H29" s="167"/>
      <c r="I29" s="167"/>
      <c r="J29" s="168"/>
      <c r="K29" s="59" t="s">
        <v>145</v>
      </c>
      <c r="L29" s="46">
        <f t="shared" si="5"/>
        <v>0.8125</v>
      </c>
      <c r="M29" s="45">
        <f t="shared" si="3"/>
        <v>0.5625</v>
      </c>
      <c r="N29" s="41"/>
      <c r="O29" s="41"/>
      <c r="P29" s="45">
        <f t="shared" si="4"/>
        <v>0.5625</v>
      </c>
      <c r="Q29" s="45">
        <v>0.60416666666666663</v>
      </c>
    </row>
    <row r="30" spans="1:21" ht="25" customHeight="1" x14ac:dyDescent="0.2">
      <c r="A30" s="7" t="s">
        <v>40</v>
      </c>
      <c r="B30" s="43">
        <f t="shared" si="1"/>
        <v>0.5</v>
      </c>
      <c r="C30" s="39">
        <f t="shared" si="2"/>
        <v>0.54166666666666663</v>
      </c>
      <c r="D30" s="44">
        <f t="shared" si="6"/>
        <v>0.83333333333333337</v>
      </c>
      <c r="E30" s="102" t="s">
        <v>79</v>
      </c>
      <c r="F30" s="118" t="s">
        <v>117</v>
      </c>
      <c r="G30" s="119"/>
      <c r="H30" s="119"/>
      <c r="I30" s="119"/>
      <c r="J30" s="120"/>
      <c r="K30" s="112" t="s">
        <v>128</v>
      </c>
      <c r="L30" s="44">
        <f t="shared" si="5"/>
        <v>0.83333333333333337</v>
      </c>
      <c r="M30" s="39">
        <f t="shared" si="3"/>
        <v>0.58333333333333337</v>
      </c>
      <c r="N30" s="41" t="s">
        <v>42</v>
      </c>
      <c r="O30" s="41"/>
      <c r="P30" s="39">
        <f t="shared" si="4"/>
        <v>0.58333333333333337</v>
      </c>
      <c r="Q30" s="39">
        <v>0.625</v>
      </c>
      <c r="R30"/>
      <c r="T30"/>
      <c r="U30"/>
    </row>
    <row r="31" spans="1:21" ht="25" customHeight="1" x14ac:dyDescent="0.2">
      <c r="A31" s="7" t="s">
        <v>41</v>
      </c>
      <c r="B31" s="43">
        <f t="shared" si="1"/>
        <v>0.52083333333333337</v>
      </c>
      <c r="C31" s="39">
        <f t="shared" si="2"/>
        <v>0.5625</v>
      </c>
      <c r="D31" s="44">
        <f t="shared" si="6"/>
        <v>0.85416666666666674</v>
      </c>
      <c r="E31" s="103"/>
      <c r="F31" s="121"/>
      <c r="G31" s="122"/>
      <c r="H31" s="122"/>
      <c r="I31" s="122"/>
      <c r="J31" s="123"/>
      <c r="K31" s="103"/>
      <c r="L31" s="44">
        <f t="shared" si="5"/>
        <v>0.85416666666666674</v>
      </c>
      <c r="M31" s="39">
        <f t="shared" si="3"/>
        <v>0.60416666666666674</v>
      </c>
      <c r="N31" s="41"/>
      <c r="O31" s="41"/>
      <c r="P31" s="39">
        <f t="shared" si="4"/>
        <v>0.60416666666666674</v>
      </c>
      <c r="Q31" s="39">
        <v>0.64583333333333337</v>
      </c>
      <c r="R31"/>
      <c r="T31"/>
      <c r="U31"/>
    </row>
    <row r="32" spans="1:21" ht="25" customHeight="1" x14ac:dyDescent="0.2">
      <c r="A32" s="7" t="s">
        <v>43</v>
      </c>
      <c r="B32" s="57">
        <f t="shared" si="1"/>
        <v>0.54166666666666663</v>
      </c>
      <c r="C32" s="45">
        <f t="shared" si="2"/>
        <v>0.58333333333333326</v>
      </c>
      <c r="D32" s="46">
        <f t="shared" si="6"/>
        <v>0.875</v>
      </c>
      <c r="E32" s="32" t="s">
        <v>80</v>
      </c>
      <c r="F32" s="162" t="s">
        <v>129</v>
      </c>
      <c r="G32" s="140"/>
      <c r="H32" s="140"/>
      <c r="I32" s="140"/>
      <c r="J32" s="141"/>
      <c r="K32" s="61" t="s">
        <v>108</v>
      </c>
      <c r="L32" s="46">
        <f t="shared" si="5"/>
        <v>0.875</v>
      </c>
      <c r="M32" s="45">
        <f t="shared" si="3"/>
        <v>0.625</v>
      </c>
      <c r="N32" s="41" t="s">
        <v>20</v>
      </c>
      <c r="O32" s="41"/>
      <c r="P32" s="45">
        <f t="shared" si="4"/>
        <v>0.625</v>
      </c>
      <c r="Q32" s="45">
        <v>0.66666666666666663</v>
      </c>
      <c r="R32"/>
      <c r="T32"/>
      <c r="U32"/>
    </row>
    <row r="33" spans="1:26" ht="25" customHeight="1" x14ac:dyDescent="0.2">
      <c r="A33" s="7" t="s">
        <v>44</v>
      </c>
      <c r="B33" s="57">
        <f t="shared" si="1"/>
        <v>0.5625</v>
      </c>
      <c r="C33" s="45">
        <f t="shared" si="2"/>
        <v>0.60416666666666663</v>
      </c>
      <c r="D33" s="46">
        <f t="shared" si="6"/>
        <v>0.89583333333333337</v>
      </c>
      <c r="E33" s="61" t="s">
        <v>105</v>
      </c>
      <c r="F33" s="142"/>
      <c r="G33" s="143"/>
      <c r="H33" s="143"/>
      <c r="I33" s="143"/>
      <c r="J33" s="144"/>
      <c r="K33" s="38" t="s">
        <v>105</v>
      </c>
      <c r="L33" s="46">
        <f t="shared" si="5"/>
        <v>0.89583333333333337</v>
      </c>
      <c r="M33" s="45">
        <f t="shared" si="3"/>
        <v>0.64583333333333337</v>
      </c>
      <c r="N33" s="41"/>
      <c r="O33" s="41"/>
      <c r="P33" s="45">
        <f t="shared" si="4"/>
        <v>0.64583333333333337</v>
      </c>
      <c r="Q33" s="45">
        <v>0.6875</v>
      </c>
      <c r="R33"/>
      <c r="T33"/>
      <c r="U33"/>
    </row>
    <row r="34" spans="1:26" ht="25" customHeight="1" x14ac:dyDescent="0.2">
      <c r="A34" s="7" t="s">
        <v>45</v>
      </c>
      <c r="B34" s="43">
        <f t="shared" si="1"/>
        <v>0.58333333333333337</v>
      </c>
      <c r="C34" s="39">
        <f t="shared" si="2"/>
        <v>0.625</v>
      </c>
      <c r="D34" s="44">
        <f t="shared" si="6"/>
        <v>0.91666666666666674</v>
      </c>
      <c r="E34" s="60" t="s">
        <v>107</v>
      </c>
      <c r="F34" s="28" t="s">
        <v>132</v>
      </c>
      <c r="G34" s="63" t="s">
        <v>98</v>
      </c>
      <c r="H34" s="63" t="s">
        <v>133</v>
      </c>
      <c r="I34" s="28" t="s">
        <v>134</v>
      </c>
      <c r="J34" s="60" t="s">
        <v>104</v>
      </c>
      <c r="K34" s="60" t="s">
        <v>82</v>
      </c>
      <c r="L34" s="44">
        <f t="shared" si="5"/>
        <v>0.91666666666666674</v>
      </c>
      <c r="M34" s="39">
        <f t="shared" si="3"/>
        <v>0.66666666666666674</v>
      </c>
      <c r="N34" s="41" t="s">
        <v>47</v>
      </c>
      <c r="O34" s="41"/>
      <c r="P34" s="39">
        <f t="shared" si="4"/>
        <v>0.66666666666666674</v>
      </c>
      <c r="Q34" s="39">
        <v>0.70833333333333337</v>
      </c>
      <c r="R34"/>
      <c r="T34"/>
      <c r="U34"/>
    </row>
    <row r="35" spans="1:26" ht="25" customHeight="1" x14ac:dyDescent="0.2">
      <c r="A35" s="7" t="s">
        <v>46</v>
      </c>
      <c r="B35" s="43">
        <f t="shared" si="1"/>
        <v>0.60416666666666663</v>
      </c>
      <c r="C35" s="39">
        <f t="shared" si="2"/>
        <v>0.64583333333333326</v>
      </c>
      <c r="D35" s="44">
        <f t="shared" si="6"/>
        <v>0.9375</v>
      </c>
      <c r="E35" s="58" t="s">
        <v>76</v>
      </c>
      <c r="F35" s="78" t="s">
        <v>134</v>
      </c>
      <c r="G35" s="27" t="s">
        <v>135</v>
      </c>
      <c r="H35" s="63" t="s">
        <v>98</v>
      </c>
      <c r="I35" s="60" t="s">
        <v>96</v>
      </c>
      <c r="J35" s="60" t="s">
        <v>77</v>
      </c>
      <c r="K35" s="60" t="s">
        <v>138</v>
      </c>
      <c r="L35" s="44">
        <f t="shared" si="5"/>
        <v>0.9375</v>
      </c>
      <c r="M35" s="39">
        <f t="shared" si="3"/>
        <v>0.6875</v>
      </c>
      <c r="N35" s="41"/>
      <c r="O35" s="41"/>
      <c r="P35" s="39">
        <f t="shared" si="4"/>
        <v>0.6875</v>
      </c>
      <c r="Q35" s="39">
        <v>0.72916666666666663</v>
      </c>
      <c r="R35"/>
      <c r="T35"/>
      <c r="U35"/>
    </row>
    <row r="36" spans="1:26" ht="25" customHeight="1" x14ac:dyDescent="0.2">
      <c r="A36" s="7" t="s">
        <v>48</v>
      </c>
      <c r="B36" s="57">
        <f t="shared" si="1"/>
        <v>0.625</v>
      </c>
      <c r="C36" s="45">
        <f t="shared" si="2"/>
        <v>0.66666666666666663</v>
      </c>
      <c r="D36" s="46">
        <f t="shared" si="6"/>
        <v>0.95833333333333337</v>
      </c>
      <c r="E36" s="104" t="s">
        <v>85</v>
      </c>
      <c r="F36" s="145" t="s">
        <v>127</v>
      </c>
      <c r="G36" s="146"/>
      <c r="H36" s="146"/>
      <c r="I36" s="147"/>
      <c r="J36" s="79" t="s">
        <v>151</v>
      </c>
      <c r="K36" s="33" t="s">
        <v>80</v>
      </c>
      <c r="L36" s="46">
        <f t="shared" si="5"/>
        <v>0.95833333333333337</v>
      </c>
      <c r="M36" s="45">
        <f t="shared" si="3"/>
        <v>0.70833333333333337</v>
      </c>
      <c r="N36" s="41" t="s">
        <v>50</v>
      </c>
      <c r="O36" s="47" t="s">
        <v>51</v>
      </c>
      <c r="P36" s="45">
        <f t="shared" si="4"/>
        <v>0.70833333333333337</v>
      </c>
      <c r="Q36" s="45">
        <v>0.75</v>
      </c>
      <c r="R36"/>
      <c r="T36"/>
      <c r="U36"/>
    </row>
    <row r="37" spans="1:26" ht="25" customHeight="1" x14ac:dyDescent="0.2">
      <c r="A37" s="7" t="s">
        <v>49</v>
      </c>
      <c r="B37" s="57">
        <f t="shared" si="1"/>
        <v>0.64583333333333337</v>
      </c>
      <c r="C37" s="45">
        <f t="shared" si="2"/>
        <v>0.6875</v>
      </c>
      <c r="D37" s="46">
        <f t="shared" si="6"/>
        <v>0.97916666666666674</v>
      </c>
      <c r="E37" s="105"/>
      <c r="F37" s="79" t="s">
        <v>137</v>
      </c>
      <c r="G37" s="61" t="s">
        <v>103</v>
      </c>
      <c r="H37" s="32" t="s">
        <v>104</v>
      </c>
      <c r="I37" s="32" t="s">
        <v>111</v>
      </c>
      <c r="J37" s="36" t="s">
        <v>120</v>
      </c>
      <c r="K37" s="79" t="s">
        <v>151</v>
      </c>
      <c r="L37" s="46">
        <f t="shared" si="5"/>
        <v>0.97916666666666674</v>
      </c>
      <c r="M37" s="45">
        <f t="shared" si="3"/>
        <v>0.72916666666666674</v>
      </c>
      <c r="N37" s="41"/>
      <c r="O37" s="47"/>
      <c r="P37" s="45">
        <f t="shared" si="4"/>
        <v>0.72916666666666674</v>
      </c>
      <c r="Q37" s="45">
        <v>0.77083333333333337</v>
      </c>
      <c r="R37"/>
      <c r="T37"/>
      <c r="U37"/>
    </row>
    <row r="38" spans="1:26" ht="25" customHeight="1" x14ac:dyDescent="0.2">
      <c r="A38" s="7" t="s">
        <v>52</v>
      </c>
      <c r="B38" s="43">
        <f t="shared" si="1"/>
        <v>0.66666666666666663</v>
      </c>
      <c r="C38" s="39">
        <f t="shared" si="2"/>
        <v>0.70833333333333326</v>
      </c>
      <c r="D38" s="44">
        <f t="shared" si="6"/>
        <v>1</v>
      </c>
      <c r="E38" s="60" t="s">
        <v>108</v>
      </c>
      <c r="F38" s="29" t="s">
        <v>111</v>
      </c>
      <c r="G38" s="37" t="s">
        <v>109</v>
      </c>
      <c r="H38" s="102" t="s">
        <v>85</v>
      </c>
      <c r="I38" s="102" t="s">
        <v>118</v>
      </c>
      <c r="J38" s="60" t="s">
        <v>107</v>
      </c>
      <c r="K38" s="102" t="s">
        <v>85</v>
      </c>
      <c r="L38" s="44">
        <f t="shared" si="5"/>
        <v>1</v>
      </c>
      <c r="M38" s="39">
        <f t="shared" si="3"/>
        <v>0.75</v>
      </c>
      <c r="N38" s="41" t="s">
        <v>54</v>
      </c>
      <c r="O38" s="47" t="s">
        <v>51</v>
      </c>
      <c r="P38" s="39">
        <f t="shared" si="4"/>
        <v>0.75</v>
      </c>
      <c r="Q38" s="39">
        <v>0.79166666666666663</v>
      </c>
      <c r="T38"/>
      <c r="U38"/>
    </row>
    <row r="39" spans="1:26" ht="25" customHeight="1" x14ac:dyDescent="0.2">
      <c r="A39" s="7" t="s">
        <v>53</v>
      </c>
      <c r="B39" s="43">
        <f t="shared" si="1"/>
        <v>0.6875</v>
      </c>
      <c r="C39" s="39">
        <f t="shared" si="2"/>
        <v>0.72916666666666663</v>
      </c>
      <c r="D39" s="44">
        <f t="shared" si="6"/>
        <v>1.0208333333333333</v>
      </c>
      <c r="E39" s="37" t="s">
        <v>114</v>
      </c>
      <c r="F39" s="37" t="s">
        <v>109</v>
      </c>
      <c r="G39" s="60" t="s">
        <v>105</v>
      </c>
      <c r="H39" s="105"/>
      <c r="I39" s="103"/>
      <c r="J39" s="60" t="s">
        <v>80</v>
      </c>
      <c r="K39" s="106"/>
      <c r="L39" s="44">
        <f t="shared" si="5"/>
        <v>1.0208333333333333</v>
      </c>
      <c r="M39" s="39">
        <f t="shared" si="3"/>
        <v>0.77083333333333337</v>
      </c>
      <c r="N39" s="41"/>
      <c r="O39" s="47"/>
      <c r="P39" s="39">
        <f t="shared" si="4"/>
        <v>0.77083333333333337</v>
      </c>
      <c r="Q39" s="39">
        <v>0.8125</v>
      </c>
      <c r="R39"/>
      <c r="T39"/>
      <c r="U39"/>
    </row>
    <row r="40" spans="1:26" ht="25" customHeight="1" x14ac:dyDescent="0.2">
      <c r="A40" s="7" t="s">
        <v>55</v>
      </c>
      <c r="B40" s="57">
        <f t="shared" si="1"/>
        <v>0.70833333333333337</v>
      </c>
      <c r="C40" s="45">
        <f t="shared" si="2"/>
        <v>0.75</v>
      </c>
      <c r="D40" s="46">
        <f t="shared" si="6"/>
        <v>1.0416666666666667</v>
      </c>
      <c r="E40" s="104" t="s">
        <v>75</v>
      </c>
      <c r="F40" s="61" t="s">
        <v>102</v>
      </c>
      <c r="G40" s="61" t="s">
        <v>122</v>
      </c>
      <c r="H40" s="59" t="s">
        <v>145</v>
      </c>
      <c r="I40" s="61" t="s">
        <v>83</v>
      </c>
      <c r="J40" s="61" t="s">
        <v>105</v>
      </c>
      <c r="K40" s="31" t="s">
        <v>103</v>
      </c>
      <c r="L40" s="46">
        <f t="shared" si="5"/>
        <v>1.0416666666666667</v>
      </c>
      <c r="M40" s="48">
        <f t="shared" si="3"/>
        <v>0.79166666666666674</v>
      </c>
      <c r="N40" s="50" t="s">
        <v>57</v>
      </c>
      <c r="O40" s="51" t="s">
        <v>51</v>
      </c>
      <c r="P40" s="48">
        <f t="shared" si="4"/>
        <v>0.79166666666666674</v>
      </c>
      <c r="Q40" s="52">
        <v>0.83333333333333337</v>
      </c>
      <c r="R40"/>
      <c r="T40"/>
      <c r="U40"/>
    </row>
    <row r="41" spans="1:26" ht="25" customHeight="1" x14ac:dyDescent="0.2">
      <c r="A41" s="7" t="s">
        <v>56</v>
      </c>
      <c r="B41" s="57">
        <f t="shared" si="1"/>
        <v>0.72916666666666663</v>
      </c>
      <c r="C41" s="45">
        <f t="shared" si="2"/>
        <v>0.77083333333333326</v>
      </c>
      <c r="D41" s="46">
        <f t="shared" si="6"/>
        <v>1.0625</v>
      </c>
      <c r="E41" s="105"/>
      <c r="F41" s="161" t="s">
        <v>119</v>
      </c>
      <c r="G41" s="146"/>
      <c r="H41" s="146"/>
      <c r="I41" s="146"/>
      <c r="J41" s="147"/>
      <c r="K41" s="64" t="s">
        <v>104</v>
      </c>
      <c r="L41" s="46">
        <f t="shared" si="5"/>
        <v>1.0625</v>
      </c>
      <c r="M41" s="48">
        <f t="shared" si="3"/>
        <v>0.8125</v>
      </c>
      <c r="N41" s="50"/>
      <c r="O41" s="51"/>
      <c r="P41" s="48">
        <f t="shared" si="4"/>
        <v>0.8125</v>
      </c>
      <c r="Q41" s="52">
        <v>0.85416666666666663</v>
      </c>
      <c r="R41"/>
      <c r="T41"/>
      <c r="U41"/>
    </row>
    <row r="42" spans="1:26" ht="25" customHeight="1" x14ac:dyDescent="0.2">
      <c r="A42" s="7" t="s">
        <v>58</v>
      </c>
      <c r="B42" s="43">
        <f t="shared" si="1"/>
        <v>0.75</v>
      </c>
      <c r="C42" s="39">
        <f t="shared" si="2"/>
        <v>0.79166666666666663</v>
      </c>
      <c r="D42" s="44">
        <f t="shared" si="6"/>
        <v>1.0833333333333333</v>
      </c>
      <c r="E42" s="29" t="s">
        <v>145</v>
      </c>
      <c r="F42" s="112" t="s">
        <v>128</v>
      </c>
      <c r="G42" s="60" t="s">
        <v>83</v>
      </c>
      <c r="H42" s="102" t="s">
        <v>79</v>
      </c>
      <c r="I42" s="60" t="s">
        <v>103</v>
      </c>
      <c r="J42" s="102" t="s">
        <v>94</v>
      </c>
      <c r="K42" s="60" t="s">
        <v>148</v>
      </c>
      <c r="L42" s="44">
        <f t="shared" si="5"/>
        <v>1.0833333333333333</v>
      </c>
      <c r="M42" s="53">
        <f t="shared" si="3"/>
        <v>0.83333333333333337</v>
      </c>
      <c r="N42" s="41" t="s">
        <v>60</v>
      </c>
      <c r="O42" s="47" t="s">
        <v>51</v>
      </c>
      <c r="P42" s="53">
        <f t="shared" si="4"/>
        <v>0.83333333333333337</v>
      </c>
      <c r="Q42" s="54">
        <v>0.875</v>
      </c>
      <c r="R42"/>
      <c r="T42"/>
      <c r="U42"/>
    </row>
    <row r="43" spans="1:26" ht="25" customHeight="1" x14ac:dyDescent="0.2">
      <c r="A43" s="7" t="s">
        <v>59</v>
      </c>
      <c r="B43" s="43">
        <f t="shared" si="1"/>
        <v>0.77083333333333337</v>
      </c>
      <c r="C43" s="39">
        <f t="shared" si="2"/>
        <v>0.8125</v>
      </c>
      <c r="D43" s="44">
        <f t="shared" si="6"/>
        <v>1.1041666666666667</v>
      </c>
      <c r="E43" s="60" t="s">
        <v>82</v>
      </c>
      <c r="F43" s="103"/>
      <c r="G43" s="60" t="s">
        <v>148</v>
      </c>
      <c r="H43" s="111"/>
      <c r="I43" s="60" t="s">
        <v>108</v>
      </c>
      <c r="J43" s="105"/>
      <c r="K43" s="58" t="s">
        <v>77</v>
      </c>
      <c r="L43" s="44">
        <f t="shared" si="5"/>
        <v>1.1041666666666667</v>
      </c>
      <c r="M43" s="53">
        <f t="shared" si="3"/>
        <v>0.85416666666666674</v>
      </c>
      <c r="N43" s="41"/>
      <c r="O43" s="47"/>
      <c r="P43" s="53">
        <f t="shared" si="4"/>
        <v>0.85416666666666674</v>
      </c>
      <c r="Q43" s="54">
        <v>0.89583333333333337</v>
      </c>
      <c r="R43"/>
      <c r="T43"/>
      <c r="U43"/>
    </row>
    <row r="44" spans="1:26" ht="25" customHeight="1" x14ac:dyDescent="0.2">
      <c r="A44" s="7" t="s">
        <v>61</v>
      </c>
      <c r="B44" s="57">
        <f t="shared" si="1"/>
        <v>0.79166666666666663</v>
      </c>
      <c r="C44" s="55">
        <f t="shared" si="2"/>
        <v>0.83333333333333326</v>
      </c>
      <c r="D44" s="46">
        <f t="shared" si="6"/>
        <v>1.125</v>
      </c>
      <c r="E44" s="61" t="s">
        <v>103</v>
      </c>
      <c r="F44" s="100" t="s">
        <v>124</v>
      </c>
      <c r="G44" s="104" t="s">
        <v>94</v>
      </c>
      <c r="H44" s="104" t="s">
        <v>75</v>
      </c>
      <c r="I44" s="113" t="s">
        <v>100</v>
      </c>
      <c r="J44" s="104" t="s">
        <v>118</v>
      </c>
      <c r="K44" s="100" t="s">
        <v>94</v>
      </c>
      <c r="L44" s="46">
        <f t="shared" si="5"/>
        <v>1.125</v>
      </c>
      <c r="M44" s="55">
        <f t="shared" si="3"/>
        <v>0.875</v>
      </c>
      <c r="N44" s="41" t="s">
        <v>63</v>
      </c>
      <c r="O44" s="47"/>
      <c r="P44" s="55">
        <f t="shared" si="4"/>
        <v>0.875</v>
      </c>
      <c r="Q44" s="56">
        <v>0.91666666666666663</v>
      </c>
      <c r="T44"/>
      <c r="U44"/>
    </row>
    <row r="45" spans="1:26" ht="25" customHeight="1" x14ac:dyDescent="0.2">
      <c r="A45" s="7" t="s">
        <v>62</v>
      </c>
      <c r="B45" s="57">
        <f t="shared" si="1"/>
        <v>0.8125</v>
      </c>
      <c r="C45" s="55">
        <f t="shared" si="2"/>
        <v>0.85416666666666663</v>
      </c>
      <c r="D45" s="46">
        <f t="shared" si="6"/>
        <v>1.1458333333333333</v>
      </c>
      <c r="E45" s="87" t="s">
        <v>147</v>
      </c>
      <c r="F45" s="110"/>
      <c r="G45" s="105"/>
      <c r="H45" s="105"/>
      <c r="I45" s="110"/>
      <c r="J45" s="105"/>
      <c r="K45" s="110"/>
      <c r="L45" s="46">
        <f t="shared" si="5"/>
        <v>1.1458333333333333</v>
      </c>
      <c r="M45" s="55">
        <f t="shared" si="3"/>
        <v>0.89583333333333337</v>
      </c>
      <c r="N45" s="41"/>
      <c r="O45" s="47"/>
      <c r="P45" s="55">
        <f t="shared" si="4"/>
        <v>0.89583333333333337</v>
      </c>
      <c r="Q45" s="56">
        <v>0.9375</v>
      </c>
      <c r="T45"/>
      <c r="U45"/>
    </row>
    <row r="46" spans="1:26" ht="25" customHeight="1" x14ac:dyDescent="0.2">
      <c r="A46" s="7" t="s">
        <v>64</v>
      </c>
      <c r="B46" s="54">
        <f t="shared" si="1"/>
        <v>0.83333333333333337</v>
      </c>
      <c r="C46" s="53">
        <f t="shared" si="2"/>
        <v>0.875</v>
      </c>
      <c r="D46" s="44">
        <f t="shared" si="6"/>
        <v>1.1666666666666667</v>
      </c>
      <c r="E46" s="102" t="s">
        <v>124</v>
      </c>
      <c r="F46" s="107" t="s">
        <v>112</v>
      </c>
      <c r="G46" s="108"/>
      <c r="H46" s="108"/>
      <c r="I46" s="108"/>
      <c r="J46" s="109"/>
      <c r="K46" s="27" t="s">
        <v>136</v>
      </c>
      <c r="L46" s="44">
        <f t="shared" si="5"/>
        <v>1.1666666666666667</v>
      </c>
      <c r="M46" s="53">
        <f t="shared" si="3"/>
        <v>0.91666666666666674</v>
      </c>
      <c r="N46" s="41" t="s">
        <v>66</v>
      </c>
      <c r="O46" s="47"/>
      <c r="P46" s="53">
        <f t="shared" si="4"/>
        <v>0.91666666666666674</v>
      </c>
      <c r="Q46" s="54">
        <v>0.95833333333333337</v>
      </c>
      <c r="R46"/>
      <c r="T46"/>
      <c r="U46"/>
    </row>
    <row r="47" spans="1:26" ht="25" customHeight="1" x14ac:dyDescent="0.2">
      <c r="A47" s="7" t="s">
        <v>65</v>
      </c>
      <c r="B47" s="54">
        <f t="shared" si="1"/>
        <v>0.85416666666666663</v>
      </c>
      <c r="C47" s="53">
        <f t="shared" si="2"/>
        <v>0.89583333333333326</v>
      </c>
      <c r="D47" s="44">
        <f t="shared" si="6"/>
        <v>1.1875</v>
      </c>
      <c r="E47" s="103"/>
      <c r="F47" s="60" t="s">
        <v>83</v>
      </c>
      <c r="G47" s="60" t="s">
        <v>108</v>
      </c>
      <c r="H47" s="34" t="s">
        <v>99</v>
      </c>
      <c r="I47" s="81" t="s">
        <v>115</v>
      </c>
      <c r="J47" s="60" t="s">
        <v>120</v>
      </c>
      <c r="K47" s="60" t="s">
        <v>138</v>
      </c>
      <c r="L47" s="44">
        <f t="shared" si="5"/>
        <v>1.1875</v>
      </c>
      <c r="M47" s="53">
        <f t="shared" si="3"/>
        <v>0.9375</v>
      </c>
      <c r="N47" s="41"/>
      <c r="O47" s="47"/>
      <c r="P47" s="53">
        <f t="shared" si="4"/>
        <v>0.9375</v>
      </c>
      <c r="Q47" s="54">
        <v>0.97916666666666663</v>
      </c>
      <c r="R47"/>
      <c r="T47"/>
      <c r="U47"/>
    </row>
    <row r="48" spans="1:26" ht="25" customHeight="1" x14ac:dyDescent="0.2">
      <c r="A48" s="7" t="s">
        <v>67</v>
      </c>
      <c r="B48" s="56">
        <f t="shared" si="1"/>
        <v>0.875</v>
      </c>
      <c r="C48" s="55">
        <f t="shared" si="2"/>
        <v>0.91666666666666663</v>
      </c>
      <c r="D48" s="46">
        <f t="shared" si="6"/>
        <v>1.2083333333333333</v>
      </c>
      <c r="E48" s="61" t="s">
        <v>83</v>
      </c>
      <c r="F48" s="32" t="s">
        <v>99</v>
      </c>
      <c r="G48" s="104" t="s">
        <v>118</v>
      </c>
      <c r="H48" s="64" t="s">
        <v>148</v>
      </c>
      <c r="I48" s="61" t="s">
        <v>122</v>
      </c>
      <c r="J48" s="36" t="s">
        <v>103</v>
      </c>
      <c r="K48" s="100" t="s">
        <v>79</v>
      </c>
      <c r="L48" s="46">
        <f t="shared" si="5"/>
        <v>1.2083333333333333</v>
      </c>
      <c r="M48" s="55">
        <f t="shared" si="3"/>
        <v>0.95833333333333337</v>
      </c>
      <c r="N48" s="41" t="s">
        <v>69</v>
      </c>
      <c r="O48" s="47"/>
      <c r="P48" s="55">
        <f t="shared" si="4"/>
        <v>0.95833333333333337</v>
      </c>
      <c r="Q48" s="57">
        <v>1</v>
      </c>
      <c r="R48"/>
      <c r="T48"/>
      <c r="U48"/>
      <c r="W48" s="9"/>
      <c r="X48" s="10"/>
      <c r="Y48" s="11"/>
      <c r="Z48" s="12"/>
    </row>
    <row r="49" spans="1:26" ht="25" customHeight="1" x14ac:dyDescent="0.2">
      <c r="A49" s="7" t="s">
        <v>68</v>
      </c>
      <c r="B49" s="56">
        <f t="shared" si="1"/>
        <v>0.89583333333333326</v>
      </c>
      <c r="C49" s="55">
        <f t="shared" si="2"/>
        <v>0.93749999999999989</v>
      </c>
      <c r="D49" s="46">
        <f t="shared" si="6"/>
        <v>1.2291666666666665</v>
      </c>
      <c r="E49" s="61" t="s">
        <v>96</v>
      </c>
      <c r="F49" s="61" t="s">
        <v>105</v>
      </c>
      <c r="G49" s="105"/>
      <c r="H49" s="86" t="s">
        <v>146</v>
      </c>
      <c r="I49" s="36" t="s">
        <v>99</v>
      </c>
      <c r="J49" s="59" t="s">
        <v>145</v>
      </c>
      <c r="K49" s="101"/>
      <c r="L49" s="46">
        <f t="shared" si="5"/>
        <v>1.2291666666666665</v>
      </c>
      <c r="M49" s="55">
        <f t="shared" si="3"/>
        <v>0.97916666666666663</v>
      </c>
      <c r="N49" s="41"/>
      <c r="O49" s="47"/>
      <c r="P49" s="55">
        <f t="shared" si="4"/>
        <v>0.97916666666666663</v>
      </c>
      <c r="Q49" s="57">
        <v>1.0208333333333333</v>
      </c>
      <c r="R49"/>
      <c r="T49"/>
      <c r="U49"/>
      <c r="W49" s="13"/>
      <c r="X49" s="14"/>
      <c r="Y49" s="15"/>
      <c r="Z49" s="12"/>
    </row>
    <row r="50" spans="1:26" ht="25" customHeight="1" x14ac:dyDescent="0.2">
      <c r="A50" s="7" t="s">
        <v>70</v>
      </c>
      <c r="B50" s="54">
        <f t="shared" si="1"/>
        <v>0.91666666666666674</v>
      </c>
      <c r="C50" s="53">
        <f t="shared" si="2"/>
        <v>0.95833333333333337</v>
      </c>
      <c r="D50" s="44">
        <f t="shared" si="6"/>
        <v>1.25</v>
      </c>
      <c r="E50" s="60" t="s">
        <v>122</v>
      </c>
      <c r="F50" s="112" t="s">
        <v>97</v>
      </c>
      <c r="G50" s="102" t="s">
        <v>101</v>
      </c>
      <c r="H50" s="37" t="s">
        <v>76</v>
      </c>
      <c r="I50" s="112" t="s">
        <v>128</v>
      </c>
      <c r="J50" s="102" t="s">
        <v>79</v>
      </c>
      <c r="K50" s="82" t="s">
        <v>139</v>
      </c>
      <c r="L50" s="44">
        <f t="shared" si="5"/>
        <v>1.25</v>
      </c>
      <c r="M50" s="39">
        <f t="shared" si="3"/>
        <v>1</v>
      </c>
      <c r="N50" s="41" t="s">
        <v>66</v>
      </c>
      <c r="O50" s="47"/>
      <c r="P50" s="39">
        <f t="shared" si="4"/>
        <v>1</v>
      </c>
      <c r="Q50" s="43">
        <v>1.0416666666666667</v>
      </c>
      <c r="R50"/>
      <c r="T50"/>
      <c r="U50"/>
      <c r="W50" s="15"/>
      <c r="X50" s="14"/>
      <c r="Y50" s="15"/>
      <c r="Z50" s="16"/>
    </row>
    <row r="51" spans="1:26" ht="25" customHeight="1" x14ac:dyDescent="0.2">
      <c r="A51" s="7" t="s">
        <v>71</v>
      </c>
      <c r="B51" s="54">
        <f t="shared" si="1"/>
        <v>0.9375</v>
      </c>
      <c r="C51" s="53">
        <f t="shared" si="2"/>
        <v>0.97916666666666663</v>
      </c>
      <c r="D51" s="44">
        <f t="shared" si="6"/>
        <v>1.2708333333333333</v>
      </c>
      <c r="E51" s="29" t="s">
        <v>99</v>
      </c>
      <c r="F51" s="103"/>
      <c r="G51" s="103"/>
      <c r="H51" s="58" t="s">
        <v>77</v>
      </c>
      <c r="I51" s="103"/>
      <c r="J51" s="103"/>
      <c r="K51" s="82" t="s">
        <v>139</v>
      </c>
      <c r="L51" s="44">
        <f t="shared" si="5"/>
        <v>1.2708333333333333</v>
      </c>
      <c r="M51" s="39">
        <f t="shared" si="3"/>
        <v>1.0208333333333333</v>
      </c>
      <c r="N51" s="41"/>
      <c r="O51" s="47"/>
      <c r="P51" s="39">
        <f t="shared" si="4"/>
        <v>1.0208333333333333</v>
      </c>
      <c r="Q51" s="43">
        <v>1.0625</v>
      </c>
      <c r="R51"/>
      <c r="T51"/>
      <c r="U51"/>
      <c r="W51" s="15"/>
      <c r="X51" s="14"/>
      <c r="Y51" s="15"/>
      <c r="Z51" s="12"/>
    </row>
    <row r="52" spans="1:26" ht="25" customHeight="1" x14ac:dyDescent="0.2">
      <c r="A52" s="7" t="s">
        <v>72</v>
      </c>
      <c r="B52" s="56">
        <f t="shared" si="1"/>
        <v>0.95833333333333326</v>
      </c>
      <c r="C52" s="45">
        <f t="shared" si="2"/>
        <v>0.99999999999999989</v>
      </c>
      <c r="D52" s="46">
        <f t="shared" si="6"/>
        <v>1.2916666666666665</v>
      </c>
      <c r="E52" s="100" t="s">
        <v>110</v>
      </c>
      <c r="F52" s="26" t="s">
        <v>123</v>
      </c>
      <c r="G52" s="76" t="s">
        <v>115</v>
      </c>
      <c r="H52" s="36" t="s">
        <v>126</v>
      </c>
      <c r="I52" s="36" t="s">
        <v>76</v>
      </c>
      <c r="J52" s="79" t="s">
        <v>151</v>
      </c>
      <c r="K52" s="83" t="s">
        <v>139</v>
      </c>
      <c r="L52" s="46">
        <f t="shared" si="5"/>
        <v>1.2916666666666665</v>
      </c>
      <c r="M52" s="45">
        <f t="shared" si="3"/>
        <v>1.0416666666666665</v>
      </c>
      <c r="N52" s="41" t="s">
        <v>66</v>
      </c>
      <c r="O52" s="47"/>
      <c r="P52" s="45">
        <f t="shared" si="4"/>
        <v>1.0416666666666665</v>
      </c>
      <c r="Q52" s="57">
        <v>1.0833333333333333</v>
      </c>
      <c r="R52"/>
      <c r="T52"/>
      <c r="U52"/>
      <c r="W52" s="15"/>
      <c r="X52" s="14"/>
      <c r="Y52" s="15"/>
      <c r="Z52" s="12"/>
    </row>
    <row r="53" spans="1:26" ht="25" customHeight="1" x14ac:dyDescent="0.2">
      <c r="A53" s="7" t="s">
        <v>73</v>
      </c>
      <c r="B53" s="56">
        <f t="shared" si="1"/>
        <v>0.97916666666666674</v>
      </c>
      <c r="C53" s="45">
        <f t="shared" si="2"/>
        <v>1.0208333333333335</v>
      </c>
      <c r="D53" s="46">
        <f t="shared" si="6"/>
        <v>1.3125</v>
      </c>
      <c r="E53" s="110"/>
      <c r="F53" s="161" t="s">
        <v>119</v>
      </c>
      <c r="G53" s="146"/>
      <c r="H53" s="146"/>
      <c r="I53" s="146"/>
      <c r="J53" s="147"/>
      <c r="K53" s="84" t="s">
        <v>139</v>
      </c>
      <c r="L53" s="46">
        <f t="shared" si="5"/>
        <v>1.3125</v>
      </c>
      <c r="M53" s="45">
        <f t="shared" si="3"/>
        <v>1.0625</v>
      </c>
      <c r="N53" s="47"/>
      <c r="O53" s="47"/>
      <c r="P53" s="45">
        <f t="shared" si="4"/>
        <v>1.0625</v>
      </c>
      <c r="Q53" s="57">
        <v>1.1041666666666667</v>
      </c>
      <c r="R53"/>
      <c r="T53"/>
      <c r="U53"/>
      <c r="W53" s="15"/>
      <c r="X53" s="14"/>
      <c r="Y53" s="15"/>
      <c r="Z53" s="12"/>
    </row>
    <row r="54" spans="1:26" ht="21" customHeight="1" x14ac:dyDescent="0.2">
      <c r="A54" s="7" t="s">
        <v>74</v>
      </c>
      <c r="R54"/>
      <c r="T54"/>
      <c r="U54"/>
      <c r="W54" s="15"/>
      <c r="X54" s="14"/>
      <c r="Y54" s="15"/>
      <c r="Z54" s="16"/>
    </row>
    <row r="55" spans="1:26" x14ac:dyDescent="0.2">
      <c r="A55" s="7"/>
      <c r="R55"/>
      <c r="T55"/>
      <c r="U55"/>
      <c r="W55" s="15"/>
      <c r="X55" s="14"/>
      <c r="Y55" s="15"/>
      <c r="Z55" s="16"/>
    </row>
    <row r="56" spans="1:26" ht="21" customHeight="1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T56"/>
      <c r="U56"/>
    </row>
    <row r="57" spans="1:26" ht="23.25" customHeight="1" x14ac:dyDescent="0.2">
      <c r="B57"/>
      <c r="C57"/>
      <c r="D57"/>
      <c r="E57"/>
      <c r="F57"/>
      <c r="H57"/>
      <c r="I57"/>
      <c r="J57"/>
      <c r="K57"/>
      <c r="L57"/>
      <c r="M57"/>
      <c r="N57"/>
      <c r="O57"/>
      <c r="P57"/>
      <c r="Q57"/>
      <c r="R57"/>
      <c r="T57"/>
      <c r="U57"/>
    </row>
    <row r="58" spans="1:26" ht="22" customHeight="1" x14ac:dyDescent="0.2">
      <c r="B58"/>
      <c r="C58"/>
      <c r="D58"/>
      <c r="E58"/>
      <c r="F58"/>
      <c r="H58"/>
      <c r="I58"/>
      <c r="J58"/>
      <c r="K58"/>
      <c r="L58"/>
      <c r="M58"/>
      <c r="N58"/>
      <c r="O58"/>
      <c r="P58"/>
      <c r="Q58"/>
      <c r="R58"/>
      <c r="T58"/>
      <c r="U58"/>
    </row>
    <row r="59" spans="1:26" ht="22" customHeight="1" x14ac:dyDescent="0.2">
      <c r="B59"/>
      <c r="C59"/>
      <c r="D59"/>
      <c r="E59"/>
      <c r="F59"/>
      <c r="H59"/>
      <c r="I59"/>
      <c r="J59"/>
      <c r="K59"/>
      <c r="L59"/>
      <c r="M59"/>
      <c r="N59"/>
      <c r="O59"/>
      <c r="P59"/>
      <c r="Q59"/>
      <c r="R59"/>
      <c r="T59"/>
      <c r="U59"/>
    </row>
    <row r="60" spans="1:26" ht="21" customHeight="1" x14ac:dyDescent="0.2">
      <c r="B60"/>
      <c r="C60"/>
      <c r="D60"/>
      <c r="E60"/>
      <c r="F60"/>
      <c r="H60"/>
      <c r="I60"/>
      <c r="J60"/>
      <c r="K60"/>
      <c r="L60"/>
      <c r="M60"/>
      <c r="N60"/>
      <c r="O60"/>
      <c r="P60"/>
      <c r="Q60"/>
      <c r="R60"/>
      <c r="T60"/>
      <c r="U60"/>
    </row>
    <row r="61" spans="1:26" ht="23" customHeight="1" x14ac:dyDescent="0.2">
      <c r="B61"/>
      <c r="C61"/>
      <c r="D61"/>
      <c r="E61"/>
      <c r="F61"/>
      <c r="H61"/>
      <c r="I61"/>
      <c r="J61"/>
      <c r="K61"/>
      <c r="L61"/>
      <c r="M61"/>
      <c r="N61"/>
      <c r="O61"/>
      <c r="P61"/>
      <c r="Q61"/>
      <c r="R61"/>
      <c r="T61"/>
      <c r="U61"/>
    </row>
    <row r="62" spans="1:26" ht="21" customHeight="1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T62"/>
      <c r="U62"/>
    </row>
    <row r="63" spans="1:26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T63"/>
      <c r="U63"/>
    </row>
    <row r="64" spans="1:26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T64"/>
      <c r="U64"/>
    </row>
    <row r="65" spans="2:26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T65"/>
      <c r="U65"/>
    </row>
    <row r="66" spans="2:26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T66"/>
      <c r="U66"/>
    </row>
    <row r="67" spans="2:26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T67"/>
      <c r="U67"/>
      <c r="W67" s="13"/>
      <c r="X67" s="14"/>
      <c r="Y67" s="15"/>
      <c r="Z67" s="16"/>
    </row>
    <row r="68" spans="2:26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T68"/>
      <c r="U68"/>
      <c r="W68" s="13"/>
      <c r="X68" s="14"/>
      <c r="Y68" s="15"/>
      <c r="Z68" s="16"/>
    </row>
    <row r="69" spans="2:26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T69"/>
      <c r="U69"/>
      <c r="W69" s="13"/>
      <c r="X69" s="14"/>
      <c r="Y69" s="13"/>
      <c r="Z69" s="16"/>
    </row>
    <row r="70" spans="2:26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T70"/>
      <c r="U70"/>
    </row>
    <row r="71" spans="2:26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T71"/>
      <c r="U71"/>
    </row>
    <row r="72" spans="2:26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T72"/>
      <c r="U72"/>
    </row>
    <row r="73" spans="2:26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T73"/>
      <c r="U73"/>
    </row>
    <row r="74" spans="2:26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T74"/>
      <c r="U74"/>
    </row>
    <row r="75" spans="2:26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T75"/>
      <c r="U75"/>
    </row>
    <row r="76" spans="2:26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T76"/>
      <c r="U76"/>
    </row>
    <row r="77" spans="2:26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T77"/>
      <c r="U77"/>
    </row>
    <row r="78" spans="2:26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T78"/>
      <c r="U78"/>
    </row>
    <row r="79" spans="2:26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T79"/>
      <c r="U79"/>
    </row>
    <row r="80" spans="2:26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T80"/>
      <c r="U80"/>
    </row>
    <row r="81" spans="1:26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T81"/>
      <c r="U81"/>
    </row>
    <row r="82" spans="1:26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T82"/>
      <c r="U82"/>
    </row>
    <row r="83" spans="1:26" s="18" customFormat="1" x14ac:dyDescent="0.2">
      <c r="A83" s="1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T83"/>
      <c r="U83"/>
      <c r="V83" s="3"/>
      <c r="W83" s="3"/>
      <c r="X83" s="3"/>
      <c r="Y83" s="3"/>
      <c r="Z83" s="3"/>
    </row>
    <row r="84" spans="1:26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T84"/>
      <c r="U84"/>
    </row>
    <row r="85" spans="1:26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T85"/>
      <c r="U85"/>
    </row>
    <row r="86" spans="1:26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T86"/>
      <c r="U86"/>
    </row>
    <row r="87" spans="1:26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1:26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1:26" x14ac:dyDescent="0.2">
      <c r="B89"/>
      <c r="C89"/>
      <c r="D89"/>
      <c r="E89"/>
      <c r="F89"/>
      <c r="G89"/>
      <c r="H89"/>
      <c r="L89"/>
      <c r="M89"/>
      <c r="N89"/>
      <c r="O89"/>
      <c r="P89"/>
      <c r="Q89"/>
    </row>
    <row r="90" spans="1:26" x14ac:dyDescent="0.2">
      <c r="B90"/>
      <c r="C90"/>
      <c r="D90"/>
      <c r="E90"/>
      <c r="F90"/>
      <c r="G90"/>
      <c r="H90"/>
      <c r="L90"/>
      <c r="M90"/>
      <c r="N90"/>
      <c r="O90"/>
      <c r="P90"/>
      <c r="Q90"/>
    </row>
    <row r="91" spans="1:26" x14ac:dyDescent="0.2">
      <c r="B91"/>
      <c r="C91"/>
      <c r="D91"/>
      <c r="E91"/>
      <c r="F91"/>
      <c r="G91"/>
      <c r="H91"/>
      <c r="L91"/>
      <c r="M91"/>
      <c r="N91"/>
      <c r="O91"/>
      <c r="P91"/>
      <c r="Q91"/>
    </row>
    <row r="92" spans="1:26" x14ac:dyDescent="0.2">
      <c r="B92"/>
      <c r="C92"/>
      <c r="D92"/>
      <c r="E92"/>
      <c r="F92"/>
      <c r="G92"/>
      <c r="H92"/>
      <c r="L92"/>
      <c r="M92"/>
      <c r="N92"/>
      <c r="O92"/>
      <c r="P92"/>
      <c r="Q92"/>
    </row>
    <row r="93" spans="1:26" x14ac:dyDescent="0.2">
      <c r="E93"/>
      <c r="F93"/>
      <c r="G93"/>
      <c r="H93"/>
      <c r="I93" s="3"/>
      <c r="J93" s="3"/>
      <c r="K93" s="3"/>
    </row>
    <row r="94" spans="1:26" x14ac:dyDescent="0.2">
      <c r="E94"/>
      <c r="F94"/>
      <c r="G94"/>
      <c r="H94"/>
    </row>
    <row r="95" spans="1:26" x14ac:dyDescent="0.2">
      <c r="E95"/>
      <c r="F95"/>
      <c r="G95"/>
      <c r="H95"/>
    </row>
    <row r="96" spans="1:26" x14ac:dyDescent="0.2">
      <c r="E96"/>
      <c r="F96"/>
      <c r="G96"/>
      <c r="H96"/>
      <c r="I96"/>
      <c r="J96"/>
      <c r="K96"/>
    </row>
    <row r="97" spans="5:11" x14ac:dyDescent="0.2">
      <c r="E97"/>
      <c r="F97"/>
      <c r="G97"/>
      <c r="H97"/>
      <c r="I97"/>
      <c r="J97"/>
      <c r="K97"/>
    </row>
    <row r="98" spans="5:11" x14ac:dyDescent="0.2">
      <c r="E98"/>
      <c r="F98"/>
      <c r="G98"/>
      <c r="H98"/>
      <c r="I98"/>
      <c r="J98"/>
      <c r="K98"/>
    </row>
    <row r="99" spans="5:11" x14ac:dyDescent="0.2">
      <c r="E99"/>
      <c r="F99"/>
      <c r="G99"/>
      <c r="H99"/>
    </row>
  </sheetData>
  <mergeCells count="54">
    <mergeCell ref="K12:K13"/>
    <mergeCell ref="E11:K11"/>
    <mergeCell ref="E30:E31"/>
    <mergeCell ref="F30:J31"/>
    <mergeCell ref="E12:E13"/>
    <mergeCell ref="E14:E15"/>
    <mergeCell ref="E24:E25"/>
    <mergeCell ref="K16:K17"/>
    <mergeCell ref="K18:K19"/>
    <mergeCell ref="F18:J19"/>
    <mergeCell ref="K20:K21"/>
    <mergeCell ref="K30:K31"/>
    <mergeCell ref="F22:J23"/>
    <mergeCell ref="K26:K27"/>
    <mergeCell ref="E1:K3"/>
    <mergeCell ref="E4:K4"/>
    <mergeCell ref="E8:E9"/>
    <mergeCell ref="F8:F9"/>
    <mergeCell ref="G8:J9"/>
    <mergeCell ref="F6:J7"/>
    <mergeCell ref="F50:F51"/>
    <mergeCell ref="I50:I51"/>
    <mergeCell ref="J50:J51"/>
    <mergeCell ref="G48:G49"/>
    <mergeCell ref="F46:J46"/>
    <mergeCell ref="F36:I36"/>
    <mergeCell ref="H38:H39"/>
    <mergeCell ref="K48:K49"/>
    <mergeCell ref="H44:H45"/>
    <mergeCell ref="F42:F43"/>
    <mergeCell ref="H42:H43"/>
    <mergeCell ref="I44:I45"/>
    <mergeCell ref="G44:G45"/>
    <mergeCell ref="F44:F45"/>
    <mergeCell ref="K38:K39"/>
    <mergeCell ref="I38:I39"/>
    <mergeCell ref="J44:J45"/>
    <mergeCell ref="K44:K45"/>
    <mergeCell ref="E52:E53"/>
    <mergeCell ref="F32:J33"/>
    <mergeCell ref="F10:J10"/>
    <mergeCell ref="F12:J13"/>
    <mergeCell ref="F14:J15"/>
    <mergeCell ref="F20:J21"/>
    <mergeCell ref="G50:G51"/>
    <mergeCell ref="F28:J29"/>
    <mergeCell ref="F24:J25"/>
    <mergeCell ref="J16:J17"/>
    <mergeCell ref="F53:J53"/>
    <mergeCell ref="E46:E47"/>
    <mergeCell ref="E36:E37"/>
    <mergeCell ref="E40:E41"/>
    <mergeCell ref="F41:J41"/>
    <mergeCell ref="J42:J43"/>
  </mergeCells>
  <printOptions horizontalCentered="1" verticalCentered="1"/>
  <pageMargins left="0.2" right="0.2" top="1" bottom="1" header="0.3" footer="0.3"/>
  <pageSetup scale="34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5D920-E31A-054E-B4CB-01B1CAC8855C}">
  <sheetPr codeName="Sheet4">
    <pageSetUpPr fitToPage="1"/>
  </sheetPr>
  <dimension ref="A1:Z99"/>
  <sheetViews>
    <sheetView tabSelected="1" topLeftCell="B1" zoomScale="50" zoomScaleNormal="50" zoomScalePageLayoutView="75" workbookViewId="0">
      <selection activeCell="B1" sqref="B1"/>
    </sheetView>
  </sheetViews>
  <sheetFormatPr baseColWidth="10" defaultColWidth="9.1640625" defaultRowHeight="18" x14ac:dyDescent="0.2"/>
  <cols>
    <col min="1" max="1" width="9.33203125" style="17" hidden="1" customWidth="1"/>
    <col min="2" max="3" width="13" style="2" customWidth="1"/>
    <col min="4" max="4" width="10.83203125" style="2" customWidth="1"/>
    <col min="5" max="5" width="37.83203125" style="19" customWidth="1"/>
    <col min="6" max="6" width="37.83203125" style="19" bestFit="1" customWidth="1"/>
    <col min="7" max="7" width="37.83203125" style="20" bestFit="1" customWidth="1"/>
    <col min="8" max="8" width="37.83203125" style="18" bestFit="1" customWidth="1"/>
    <col min="9" max="9" width="37.83203125" style="19" bestFit="1" customWidth="1"/>
    <col min="10" max="10" width="37.6640625" style="19" customWidth="1"/>
    <col min="11" max="11" width="37.83203125" style="19" customWidth="1"/>
    <col min="12" max="12" width="10.83203125" style="4" customWidth="1"/>
    <col min="13" max="13" width="12.83203125" style="2" customWidth="1"/>
    <col min="14" max="14" width="9.5" style="21" hidden="1" customWidth="1"/>
    <col min="15" max="15" width="30.5" style="3" hidden="1" customWidth="1"/>
    <col min="16" max="16" width="26.33203125" style="3" hidden="1" customWidth="1"/>
    <col min="17" max="17" width="15.5" style="2" bestFit="1" customWidth="1"/>
    <col min="18" max="18" width="25" style="3" bestFit="1" customWidth="1"/>
    <col min="19" max="19" width="37.33203125" style="6" bestFit="1" customWidth="1"/>
    <col min="20" max="20" width="15" style="6" customWidth="1"/>
    <col min="21" max="21" width="36.83203125" style="8" customWidth="1"/>
    <col min="22" max="22" width="9.1640625" style="3"/>
    <col min="23" max="23" width="10" style="3" customWidth="1"/>
    <col min="24" max="24" width="15" style="3" bestFit="1" customWidth="1"/>
    <col min="25" max="16384" width="9.1640625" style="3"/>
  </cols>
  <sheetData>
    <row r="1" spans="1:21" ht="25" customHeight="1" x14ac:dyDescent="0.2">
      <c r="A1" s="1"/>
      <c r="B1" s="65"/>
      <c r="C1" s="66"/>
      <c r="D1" s="67"/>
      <c r="E1" s="114" t="s">
        <v>86</v>
      </c>
      <c r="F1" s="114"/>
      <c r="G1" s="114"/>
      <c r="H1" s="114"/>
      <c r="I1" s="114"/>
      <c r="J1" s="114"/>
      <c r="K1" s="114"/>
      <c r="L1" s="67"/>
      <c r="M1" s="68"/>
      <c r="N1" s="47"/>
      <c r="O1" s="47"/>
      <c r="P1" s="47"/>
      <c r="Q1" s="66"/>
      <c r="R1"/>
      <c r="S1"/>
      <c r="T1"/>
      <c r="U1"/>
    </row>
    <row r="2" spans="1:21" ht="25" customHeight="1" x14ac:dyDescent="0.2">
      <c r="A2" s="1"/>
      <c r="B2" s="66"/>
      <c r="C2" s="66"/>
      <c r="D2" s="67"/>
      <c r="E2" s="114"/>
      <c r="F2" s="114"/>
      <c r="G2" s="114"/>
      <c r="H2" s="114"/>
      <c r="I2" s="114"/>
      <c r="J2" s="114"/>
      <c r="K2" s="114"/>
      <c r="L2" s="67"/>
      <c r="M2" s="68"/>
      <c r="N2" s="47"/>
      <c r="O2" s="47"/>
      <c r="P2" s="47"/>
      <c r="Q2" s="66"/>
      <c r="R2"/>
      <c r="S2"/>
      <c r="T2"/>
      <c r="U2"/>
    </row>
    <row r="3" spans="1:21" ht="25" customHeight="1" x14ac:dyDescent="0.2">
      <c r="A3" s="1"/>
      <c r="B3" s="66"/>
      <c r="C3" s="66"/>
      <c r="D3" s="67"/>
      <c r="E3" s="114"/>
      <c r="F3" s="114"/>
      <c r="G3" s="114"/>
      <c r="H3" s="114"/>
      <c r="I3" s="114"/>
      <c r="J3" s="114"/>
      <c r="K3" s="114"/>
      <c r="L3" s="67"/>
      <c r="M3" s="66"/>
      <c r="N3" s="47"/>
      <c r="O3" s="47"/>
      <c r="P3" s="47"/>
      <c r="Q3" s="66"/>
      <c r="R3"/>
      <c r="S3"/>
      <c r="T3"/>
      <c r="U3"/>
    </row>
    <row r="4" spans="1:21" ht="25" customHeight="1" x14ac:dyDescent="0.2">
      <c r="A4" s="1"/>
      <c r="B4" s="68"/>
      <c r="C4" s="68"/>
      <c r="D4" s="67"/>
      <c r="E4" s="115" t="s">
        <v>152</v>
      </c>
      <c r="F4" s="116"/>
      <c r="G4" s="116"/>
      <c r="H4" s="116"/>
      <c r="I4" s="116"/>
      <c r="J4" s="116"/>
      <c r="K4" s="117"/>
      <c r="L4" s="67"/>
      <c r="M4" s="66"/>
      <c r="N4" s="47"/>
      <c r="O4" s="69" t="s">
        <v>0</v>
      </c>
      <c r="P4" s="70"/>
      <c r="Q4" s="68"/>
      <c r="R4"/>
      <c r="S4"/>
      <c r="T4"/>
      <c r="U4"/>
    </row>
    <row r="5" spans="1:21" ht="25" customHeight="1" x14ac:dyDescent="0.2">
      <c r="A5" s="5" t="s">
        <v>1</v>
      </c>
      <c r="B5" s="71" t="s">
        <v>2</v>
      </c>
      <c r="C5" s="71" t="s">
        <v>3</v>
      </c>
      <c r="D5" s="72" t="s">
        <v>1</v>
      </c>
      <c r="E5" s="73">
        <f>Semana49!E5+14</f>
        <v>44906</v>
      </c>
      <c r="F5" s="22">
        <f t="shared" ref="F5:K5" si="0">E5+1</f>
        <v>44907</v>
      </c>
      <c r="G5" s="22">
        <f t="shared" si="0"/>
        <v>44908</v>
      </c>
      <c r="H5" s="22">
        <f t="shared" si="0"/>
        <v>44909</v>
      </c>
      <c r="I5" s="22">
        <f t="shared" si="0"/>
        <v>44910</v>
      </c>
      <c r="J5" s="22">
        <f t="shared" si="0"/>
        <v>44911</v>
      </c>
      <c r="K5" s="23">
        <f t="shared" si="0"/>
        <v>44912</v>
      </c>
      <c r="L5" s="72" t="s">
        <v>1</v>
      </c>
      <c r="M5" s="71" t="s">
        <v>4</v>
      </c>
      <c r="N5" s="74" t="s">
        <v>1</v>
      </c>
      <c r="O5" s="42"/>
      <c r="P5" s="42"/>
      <c r="Q5" s="71" t="s">
        <v>150</v>
      </c>
      <c r="R5"/>
      <c r="S5"/>
      <c r="T5"/>
      <c r="U5"/>
    </row>
    <row r="6" spans="1:21" ht="25" customHeight="1" x14ac:dyDescent="0.2">
      <c r="A6" s="7" t="s">
        <v>5</v>
      </c>
      <c r="B6" s="43">
        <f t="shared" ref="B6:B53" si="1">Q6- (3/24)</f>
        <v>0</v>
      </c>
      <c r="C6" s="39">
        <f t="shared" ref="C6:C53" si="2">Q6- (2/24)</f>
        <v>4.1666666666666671E-2</v>
      </c>
      <c r="D6" s="44">
        <f>L6</f>
        <v>0.33333333333333337</v>
      </c>
      <c r="E6" s="62" t="s">
        <v>99</v>
      </c>
      <c r="F6" s="118" t="s">
        <v>117</v>
      </c>
      <c r="G6" s="119"/>
      <c r="H6" s="119"/>
      <c r="I6" s="119"/>
      <c r="J6" s="120"/>
      <c r="K6" s="60" t="s">
        <v>138</v>
      </c>
      <c r="L6" s="44">
        <f>Q6+ (5/24)</f>
        <v>0.33333333333333337</v>
      </c>
      <c r="M6" s="39">
        <f t="shared" ref="M6:M53" si="3">Q6- (1/24)</f>
        <v>8.3333333333333343E-2</v>
      </c>
      <c r="N6" s="40" t="s">
        <v>5</v>
      </c>
      <c r="O6" s="41" t="s">
        <v>6</v>
      </c>
      <c r="P6" s="42" t="s">
        <v>7</v>
      </c>
      <c r="Q6" s="43">
        <v>0.125</v>
      </c>
      <c r="R6"/>
      <c r="S6"/>
      <c r="T6"/>
      <c r="U6"/>
    </row>
    <row r="7" spans="1:21" ht="25" customHeight="1" x14ac:dyDescent="0.2">
      <c r="A7" s="7" t="s">
        <v>8</v>
      </c>
      <c r="B7" s="43">
        <f t="shared" si="1"/>
        <v>2.0833333333333343E-2</v>
      </c>
      <c r="C7" s="39">
        <f t="shared" si="2"/>
        <v>6.2500000000000014E-2</v>
      </c>
      <c r="D7" s="44">
        <f>L7</f>
        <v>0.35416666666666669</v>
      </c>
      <c r="E7" s="80" t="s">
        <v>140</v>
      </c>
      <c r="F7" s="121"/>
      <c r="G7" s="122"/>
      <c r="H7" s="122"/>
      <c r="I7" s="122"/>
      <c r="J7" s="123"/>
      <c r="K7" s="37" t="s">
        <v>114</v>
      </c>
      <c r="L7" s="44">
        <f t="shared" ref="L7:L53" si="4">Q7+ (5/24)</f>
        <v>0.35416666666666669</v>
      </c>
      <c r="M7" s="39">
        <f t="shared" si="3"/>
        <v>0.10416666666666669</v>
      </c>
      <c r="N7" s="40" t="s">
        <v>8</v>
      </c>
      <c r="O7" s="41" t="s">
        <v>9</v>
      </c>
      <c r="P7" s="41"/>
      <c r="Q7" s="39">
        <v>0.14583333333333334</v>
      </c>
      <c r="R7"/>
      <c r="S7"/>
      <c r="T7"/>
      <c r="U7"/>
    </row>
    <row r="8" spans="1:21" ht="25" customHeight="1" x14ac:dyDescent="0.2">
      <c r="A8" s="7" t="s">
        <v>10</v>
      </c>
      <c r="B8" s="57">
        <f t="shared" si="1"/>
        <v>4.1666666666666657E-2</v>
      </c>
      <c r="C8" s="45">
        <f t="shared" si="2"/>
        <v>8.3333333333333329E-2</v>
      </c>
      <c r="D8" s="46">
        <f>L8</f>
        <v>0.375</v>
      </c>
      <c r="E8" s="104" t="s">
        <v>84</v>
      </c>
      <c r="F8" s="104" t="s">
        <v>121</v>
      </c>
      <c r="G8" s="139" t="s">
        <v>121</v>
      </c>
      <c r="H8" s="140"/>
      <c r="I8" s="140"/>
      <c r="J8" s="141"/>
      <c r="K8" s="76" t="s">
        <v>115</v>
      </c>
      <c r="L8" s="46">
        <f t="shared" si="4"/>
        <v>0.375</v>
      </c>
      <c r="M8" s="45">
        <f>Q8- (1/24)</f>
        <v>0.125</v>
      </c>
      <c r="N8" s="40" t="s">
        <v>10</v>
      </c>
      <c r="O8" s="41"/>
      <c r="P8" s="41"/>
      <c r="Q8" s="45">
        <v>0.16666666666666666</v>
      </c>
      <c r="R8"/>
      <c r="S8"/>
      <c r="T8"/>
      <c r="U8"/>
    </row>
    <row r="9" spans="1:21" ht="25" customHeight="1" x14ac:dyDescent="0.2">
      <c r="A9" s="7" t="s">
        <v>11</v>
      </c>
      <c r="B9" s="57">
        <f t="shared" si="1"/>
        <v>6.25E-2</v>
      </c>
      <c r="C9" s="45">
        <f t="shared" si="2"/>
        <v>0.10416666666666667</v>
      </c>
      <c r="D9" s="46">
        <f>L9</f>
        <v>0.39583333333333337</v>
      </c>
      <c r="E9" s="105"/>
      <c r="F9" s="105"/>
      <c r="G9" s="142"/>
      <c r="H9" s="143"/>
      <c r="I9" s="143"/>
      <c r="J9" s="144"/>
      <c r="K9" s="64" t="s">
        <v>107</v>
      </c>
      <c r="L9" s="46">
        <f t="shared" si="4"/>
        <v>0.39583333333333337</v>
      </c>
      <c r="M9" s="45">
        <f t="shared" si="3"/>
        <v>0.14583333333333334</v>
      </c>
      <c r="N9" s="40" t="s">
        <v>11</v>
      </c>
      <c r="O9" s="41"/>
      <c r="P9" s="41"/>
      <c r="Q9" s="45">
        <v>0.1875</v>
      </c>
      <c r="R9"/>
      <c r="S9"/>
      <c r="T9"/>
      <c r="U9"/>
    </row>
    <row r="10" spans="1:21" ht="25" customHeight="1" x14ac:dyDescent="0.2">
      <c r="A10" s="7" t="s">
        <v>12</v>
      </c>
      <c r="B10" s="43">
        <f t="shared" si="1"/>
        <v>8.3333333333333343E-2</v>
      </c>
      <c r="C10" s="39">
        <f t="shared" si="2"/>
        <v>0.125</v>
      </c>
      <c r="D10" s="44">
        <f t="shared" ref="D10:D53" si="5">L10</f>
        <v>0.41666666666666669</v>
      </c>
      <c r="E10" s="28" t="s">
        <v>125</v>
      </c>
      <c r="F10" s="107" t="s">
        <v>112</v>
      </c>
      <c r="G10" s="108"/>
      <c r="H10" s="108"/>
      <c r="I10" s="108"/>
      <c r="J10" s="109"/>
      <c r="K10" s="60" t="s">
        <v>138</v>
      </c>
      <c r="L10" s="44">
        <f t="shared" si="4"/>
        <v>0.41666666666666669</v>
      </c>
      <c r="M10" s="39">
        <f t="shared" si="3"/>
        <v>0.16666666666666669</v>
      </c>
      <c r="N10" s="40" t="s">
        <v>12</v>
      </c>
      <c r="O10" s="41"/>
      <c r="P10" s="41"/>
      <c r="Q10" s="39">
        <v>0.20833333333333334</v>
      </c>
      <c r="R10"/>
      <c r="S10"/>
      <c r="T10"/>
      <c r="U10"/>
    </row>
    <row r="11" spans="1:21" ht="25" customHeight="1" x14ac:dyDescent="0.2">
      <c r="A11" s="7" t="s">
        <v>13</v>
      </c>
      <c r="B11" s="43">
        <f t="shared" si="1"/>
        <v>0.10416666666666666</v>
      </c>
      <c r="C11" s="39">
        <f t="shared" si="2"/>
        <v>0.14583333333333331</v>
      </c>
      <c r="D11" s="44">
        <f t="shared" si="5"/>
        <v>0.4375</v>
      </c>
      <c r="E11" s="124" t="s">
        <v>106</v>
      </c>
      <c r="F11" s="125"/>
      <c r="G11" s="125"/>
      <c r="H11" s="125"/>
      <c r="I11" s="125"/>
      <c r="J11" s="125"/>
      <c r="K11" s="126"/>
      <c r="L11" s="44">
        <f t="shared" si="4"/>
        <v>0.4375</v>
      </c>
      <c r="M11" s="39">
        <f t="shared" si="3"/>
        <v>0.1875</v>
      </c>
      <c r="N11" s="40" t="s">
        <v>13</v>
      </c>
      <c r="O11" s="41"/>
      <c r="P11" s="41"/>
      <c r="Q11" s="39">
        <v>0.22916666666666666</v>
      </c>
      <c r="R11"/>
      <c r="S11"/>
      <c r="T11"/>
      <c r="U11"/>
    </row>
    <row r="12" spans="1:21" ht="25" customHeight="1" x14ac:dyDescent="0.2">
      <c r="A12" s="7" t="s">
        <v>14</v>
      </c>
      <c r="B12" s="57">
        <f t="shared" si="1"/>
        <v>0.125</v>
      </c>
      <c r="C12" s="45">
        <f t="shared" si="2"/>
        <v>0.16666666666666669</v>
      </c>
      <c r="D12" s="46">
        <f t="shared" si="5"/>
        <v>0.45833333333333337</v>
      </c>
      <c r="E12" s="104" t="s">
        <v>116</v>
      </c>
      <c r="F12" s="133" t="s">
        <v>113</v>
      </c>
      <c r="G12" s="134"/>
      <c r="H12" s="134"/>
      <c r="I12" s="134"/>
      <c r="J12" s="135"/>
      <c r="K12" s="100" t="s">
        <v>116</v>
      </c>
      <c r="L12" s="46">
        <f t="shared" si="4"/>
        <v>0.45833333333333337</v>
      </c>
      <c r="M12" s="45">
        <f t="shared" si="3"/>
        <v>0.20833333333333334</v>
      </c>
      <c r="N12" s="40" t="s">
        <v>14</v>
      </c>
      <c r="O12" s="41"/>
      <c r="P12" s="41"/>
      <c r="Q12" s="45">
        <v>0.25</v>
      </c>
      <c r="R12"/>
      <c r="S12"/>
      <c r="T12"/>
      <c r="U12"/>
    </row>
    <row r="13" spans="1:21" ht="25" customHeight="1" x14ac:dyDescent="0.2">
      <c r="A13" s="7" t="s">
        <v>15</v>
      </c>
      <c r="B13" s="57">
        <f t="shared" si="1"/>
        <v>0.14583333333333331</v>
      </c>
      <c r="C13" s="45">
        <f t="shared" si="2"/>
        <v>0.1875</v>
      </c>
      <c r="D13" s="46">
        <f t="shared" si="5"/>
        <v>0.47916666666666663</v>
      </c>
      <c r="E13" s="106"/>
      <c r="F13" s="136"/>
      <c r="G13" s="137"/>
      <c r="H13" s="137"/>
      <c r="I13" s="137"/>
      <c r="J13" s="138"/>
      <c r="K13" s="101"/>
      <c r="L13" s="46">
        <f t="shared" si="4"/>
        <v>0.47916666666666663</v>
      </c>
      <c r="M13" s="45">
        <f t="shared" si="3"/>
        <v>0.22916666666666666</v>
      </c>
      <c r="N13" s="40" t="s">
        <v>15</v>
      </c>
      <c r="O13" s="41" t="s">
        <v>16</v>
      </c>
      <c r="P13" s="41"/>
      <c r="Q13" s="45">
        <v>0.27083333333333331</v>
      </c>
      <c r="R13"/>
      <c r="S13"/>
      <c r="T13"/>
      <c r="U13"/>
    </row>
    <row r="14" spans="1:21" ht="25" customHeight="1" x14ac:dyDescent="0.2">
      <c r="A14" s="7" t="s">
        <v>17</v>
      </c>
      <c r="B14" s="43">
        <f t="shared" si="1"/>
        <v>0.16666666666666669</v>
      </c>
      <c r="C14" s="39">
        <f t="shared" si="2"/>
        <v>0.20833333333333337</v>
      </c>
      <c r="D14" s="44">
        <f t="shared" si="5"/>
        <v>0.5</v>
      </c>
      <c r="E14" s="102" t="s">
        <v>78</v>
      </c>
      <c r="F14" s="127" t="s">
        <v>131</v>
      </c>
      <c r="G14" s="128"/>
      <c r="H14" s="128"/>
      <c r="I14" s="128"/>
      <c r="J14" s="129"/>
      <c r="K14" s="89" t="s">
        <v>76</v>
      </c>
      <c r="L14" s="44">
        <f t="shared" si="4"/>
        <v>0.5</v>
      </c>
      <c r="M14" s="39">
        <f t="shared" si="3"/>
        <v>0.25</v>
      </c>
      <c r="N14" s="40" t="s">
        <v>17</v>
      </c>
      <c r="O14" s="41"/>
      <c r="P14" s="41"/>
      <c r="Q14" s="39">
        <v>0.29166666666666669</v>
      </c>
      <c r="R14"/>
      <c r="S14"/>
      <c r="T14"/>
      <c r="U14"/>
    </row>
    <row r="15" spans="1:21" ht="25" customHeight="1" x14ac:dyDescent="0.2">
      <c r="A15" s="7" t="s">
        <v>18</v>
      </c>
      <c r="B15" s="43">
        <f t="shared" si="1"/>
        <v>0.1875</v>
      </c>
      <c r="C15" s="39">
        <f t="shared" si="2"/>
        <v>0.22916666666666669</v>
      </c>
      <c r="D15" s="44">
        <f t="shared" si="5"/>
        <v>0.52083333333333337</v>
      </c>
      <c r="E15" s="111"/>
      <c r="F15" s="130"/>
      <c r="G15" s="131"/>
      <c r="H15" s="131"/>
      <c r="I15" s="131"/>
      <c r="J15" s="132"/>
      <c r="K15" s="88" t="s">
        <v>146</v>
      </c>
      <c r="L15" s="44">
        <f t="shared" si="4"/>
        <v>0.52083333333333337</v>
      </c>
      <c r="M15" s="39">
        <f t="shared" si="3"/>
        <v>0.27083333333333331</v>
      </c>
      <c r="N15" s="40" t="s">
        <v>18</v>
      </c>
      <c r="O15" s="41"/>
      <c r="P15" s="41"/>
      <c r="Q15" s="39">
        <v>0.3125</v>
      </c>
      <c r="R15"/>
      <c r="S15"/>
      <c r="T15"/>
      <c r="U15"/>
    </row>
    <row r="16" spans="1:21" ht="25" customHeight="1" x14ac:dyDescent="0.2">
      <c r="A16" s="7"/>
      <c r="B16" s="57">
        <f t="shared" si="1"/>
        <v>0.20833333333333331</v>
      </c>
      <c r="C16" s="45">
        <f t="shared" si="2"/>
        <v>0.25</v>
      </c>
      <c r="D16" s="46">
        <f t="shared" si="5"/>
        <v>0.54166666666666663</v>
      </c>
      <c r="E16" s="85" t="s">
        <v>144</v>
      </c>
      <c r="F16" s="87" t="s">
        <v>147</v>
      </c>
      <c r="G16" s="94" t="s">
        <v>146</v>
      </c>
      <c r="H16" s="76" t="s">
        <v>115</v>
      </c>
      <c r="I16" s="77" t="s">
        <v>114</v>
      </c>
      <c r="J16" s="113" t="s">
        <v>100</v>
      </c>
      <c r="K16" s="100" t="s">
        <v>94</v>
      </c>
      <c r="L16" s="46">
        <f t="shared" si="4"/>
        <v>0.54166666666666663</v>
      </c>
      <c r="M16" s="45">
        <f t="shared" si="3"/>
        <v>0.29166666666666663</v>
      </c>
      <c r="N16" s="40" t="s">
        <v>19</v>
      </c>
      <c r="O16" s="41" t="s">
        <v>20</v>
      </c>
      <c r="P16" s="41"/>
      <c r="Q16" s="45">
        <v>0.33333333333333331</v>
      </c>
      <c r="R16"/>
      <c r="S16"/>
      <c r="T16"/>
      <c r="U16"/>
    </row>
    <row r="17" spans="1:21" ht="25" customHeight="1" x14ac:dyDescent="0.2">
      <c r="A17" s="7" t="s">
        <v>19</v>
      </c>
      <c r="B17" s="57">
        <f t="shared" si="1"/>
        <v>0.22916666666666669</v>
      </c>
      <c r="C17" s="45">
        <f t="shared" si="2"/>
        <v>0.27083333333333337</v>
      </c>
      <c r="D17" s="46">
        <f t="shared" si="5"/>
        <v>0.5625</v>
      </c>
      <c r="E17" s="26" t="s">
        <v>95</v>
      </c>
      <c r="F17" s="64" t="s">
        <v>108</v>
      </c>
      <c r="G17" s="64" t="s">
        <v>80</v>
      </c>
      <c r="H17" s="75" t="s">
        <v>105</v>
      </c>
      <c r="I17" s="64" t="s">
        <v>82</v>
      </c>
      <c r="J17" s="110"/>
      <c r="K17" s="110"/>
      <c r="L17" s="46">
        <f t="shared" si="4"/>
        <v>0.5625</v>
      </c>
      <c r="M17" s="45">
        <f t="shared" si="3"/>
        <v>0.3125</v>
      </c>
      <c r="N17" s="40" t="s">
        <v>21</v>
      </c>
      <c r="O17" s="41"/>
      <c r="P17" s="41"/>
      <c r="Q17" s="45">
        <v>0.35416666666666669</v>
      </c>
      <c r="R17"/>
      <c r="S17"/>
      <c r="T17"/>
      <c r="U17"/>
    </row>
    <row r="18" spans="1:21" ht="25" customHeight="1" x14ac:dyDescent="0.2">
      <c r="A18" s="7" t="s">
        <v>21</v>
      </c>
      <c r="B18" s="43">
        <f t="shared" si="1"/>
        <v>0.25</v>
      </c>
      <c r="C18" s="39">
        <f t="shared" si="2"/>
        <v>0.29166666666666669</v>
      </c>
      <c r="D18" s="44">
        <f t="shared" si="5"/>
        <v>0.58333333333333337</v>
      </c>
      <c r="E18" s="27" t="s">
        <v>81</v>
      </c>
      <c r="F18" s="118" t="s">
        <v>117</v>
      </c>
      <c r="G18" s="119"/>
      <c r="H18" s="119"/>
      <c r="I18" s="119"/>
      <c r="J18" s="120"/>
      <c r="K18" s="102" t="s">
        <v>75</v>
      </c>
      <c r="L18" s="44">
        <f t="shared" si="4"/>
        <v>0.58333333333333337</v>
      </c>
      <c r="M18" s="39">
        <f t="shared" si="3"/>
        <v>0.33333333333333331</v>
      </c>
      <c r="N18" s="40" t="s">
        <v>22</v>
      </c>
      <c r="O18" s="41" t="s">
        <v>23</v>
      </c>
      <c r="P18" s="41"/>
      <c r="Q18" s="39">
        <v>0.375</v>
      </c>
      <c r="R18"/>
      <c r="S18"/>
      <c r="T18"/>
      <c r="U18"/>
    </row>
    <row r="19" spans="1:21" ht="25" customHeight="1" x14ac:dyDescent="0.2">
      <c r="A19" s="7" t="s">
        <v>22</v>
      </c>
      <c r="B19" s="43">
        <f t="shared" si="1"/>
        <v>0.27083333333333331</v>
      </c>
      <c r="C19" s="39">
        <f t="shared" si="2"/>
        <v>0.3125</v>
      </c>
      <c r="D19" s="44">
        <f t="shared" si="5"/>
        <v>0.60416666666666663</v>
      </c>
      <c r="E19" s="29" t="s">
        <v>143</v>
      </c>
      <c r="F19" s="121"/>
      <c r="G19" s="122"/>
      <c r="H19" s="122"/>
      <c r="I19" s="122"/>
      <c r="J19" s="123"/>
      <c r="K19" s="111"/>
      <c r="L19" s="44">
        <f t="shared" si="4"/>
        <v>0.60416666666666663</v>
      </c>
      <c r="M19" s="39">
        <f t="shared" si="3"/>
        <v>0.35416666666666663</v>
      </c>
      <c r="N19" s="40" t="s">
        <v>24</v>
      </c>
      <c r="O19" s="41"/>
      <c r="P19" s="41"/>
      <c r="Q19" s="39">
        <v>0.39583333333333331</v>
      </c>
      <c r="R19"/>
      <c r="S19"/>
      <c r="T19"/>
      <c r="U19"/>
    </row>
    <row r="20" spans="1:21" ht="25" customHeight="1" x14ac:dyDescent="0.2">
      <c r="A20" s="7" t="s">
        <v>24</v>
      </c>
      <c r="B20" s="57">
        <f t="shared" si="1"/>
        <v>0.29166666666666669</v>
      </c>
      <c r="C20" s="45">
        <f t="shared" si="2"/>
        <v>0.33333333333333337</v>
      </c>
      <c r="D20" s="46">
        <f t="shared" si="5"/>
        <v>0.625</v>
      </c>
      <c r="E20" s="30" t="s">
        <v>80</v>
      </c>
      <c r="F20" s="148" t="s">
        <v>131</v>
      </c>
      <c r="G20" s="149"/>
      <c r="H20" s="149"/>
      <c r="I20" s="149"/>
      <c r="J20" s="150"/>
      <c r="K20" s="113" t="s">
        <v>100</v>
      </c>
      <c r="L20" s="46">
        <f t="shared" si="4"/>
        <v>0.625</v>
      </c>
      <c r="M20" s="45">
        <f t="shared" si="3"/>
        <v>0.375</v>
      </c>
      <c r="N20" s="40" t="s">
        <v>25</v>
      </c>
      <c r="O20" s="41"/>
      <c r="P20" s="41"/>
      <c r="Q20" s="45">
        <v>0.41666666666666669</v>
      </c>
      <c r="R20"/>
      <c r="S20"/>
      <c r="T20"/>
      <c r="U20"/>
    </row>
    <row r="21" spans="1:21" ht="25" customHeight="1" x14ac:dyDescent="0.2">
      <c r="A21" s="7" t="s">
        <v>25</v>
      </c>
      <c r="B21" s="57">
        <f t="shared" si="1"/>
        <v>0.3125</v>
      </c>
      <c r="C21" s="45">
        <f t="shared" si="2"/>
        <v>0.35416666666666669</v>
      </c>
      <c r="D21" s="46">
        <f t="shared" si="5"/>
        <v>0.64583333333333337</v>
      </c>
      <c r="E21" s="61" t="s">
        <v>105</v>
      </c>
      <c r="F21" s="151"/>
      <c r="G21" s="152"/>
      <c r="H21" s="152"/>
      <c r="I21" s="152"/>
      <c r="J21" s="153"/>
      <c r="K21" s="110"/>
      <c r="L21" s="46">
        <f t="shared" si="4"/>
        <v>0.64583333333333337</v>
      </c>
      <c r="M21" s="45">
        <f t="shared" si="3"/>
        <v>0.39583333333333331</v>
      </c>
      <c r="N21" s="40" t="s">
        <v>26</v>
      </c>
      <c r="O21" s="41"/>
      <c r="P21" s="41"/>
      <c r="Q21" s="45">
        <v>0.4375</v>
      </c>
      <c r="R21"/>
      <c r="S21"/>
      <c r="T21"/>
      <c r="U21"/>
    </row>
    <row r="22" spans="1:21" ht="25" customHeight="1" x14ac:dyDescent="0.2">
      <c r="A22" s="7" t="s">
        <v>26</v>
      </c>
      <c r="B22" s="43">
        <f t="shared" si="1"/>
        <v>0.33333333333333331</v>
      </c>
      <c r="C22" s="39">
        <f t="shared" si="2"/>
        <v>0.375</v>
      </c>
      <c r="D22" s="44">
        <f t="shared" si="5"/>
        <v>0.66666666666666663</v>
      </c>
      <c r="E22" s="35" t="s">
        <v>107</v>
      </c>
      <c r="F22" s="154" t="s">
        <v>130</v>
      </c>
      <c r="G22" s="119"/>
      <c r="H22" s="119"/>
      <c r="I22" s="119"/>
      <c r="J22" s="120"/>
      <c r="K22" s="93" t="s">
        <v>149</v>
      </c>
      <c r="L22" s="44">
        <f t="shared" si="4"/>
        <v>0.66666666666666663</v>
      </c>
      <c r="M22" s="39">
        <f t="shared" si="3"/>
        <v>0.41666666666666663</v>
      </c>
      <c r="N22" s="40" t="s">
        <v>27</v>
      </c>
      <c r="O22" s="41" t="s">
        <v>28</v>
      </c>
      <c r="P22" s="41" t="s">
        <v>29</v>
      </c>
      <c r="Q22" s="39">
        <v>0.45833333333333331</v>
      </c>
      <c r="R22"/>
      <c r="S22"/>
      <c r="T22"/>
      <c r="U22"/>
    </row>
    <row r="23" spans="1:21" ht="25" customHeight="1" x14ac:dyDescent="0.2">
      <c r="A23" s="7" t="s">
        <v>27</v>
      </c>
      <c r="B23" s="43">
        <f t="shared" si="1"/>
        <v>0.35416666666666669</v>
      </c>
      <c r="C23" s="39">
        <f t="shared" si="2"/>
        <v>0.39583333333333337</v>
      </c>
      <c r="D23" s="44">
        <f t="shared" si="5"/>
        <v>0.6875</v>
      </c>
      <c r="E23" s="88" t="s">
        <v>146</v>
      </c>
      <c r="F23" s="121"/>
      <c r="G23" s="122"/>
      <c r="H23" s="122"/>
      <c r="I23" s="122"/>
      <c r="J23" s="123"/>
      <c r="K23" s="81" t="s">
        <v>115</v>
      </c>
      <c r="L23" s="44">
        <f t="shared" si="4"/>
        <v>0.6875</v>
      </c>
      <c r="M23" s="39">
        <f t="shared" si="3"/>
        <v>0.4375</v>
      </c>
      <c r="N23" s="40" t="s">
        <v>30</v>
      </c>
      <c r="O23" s="41"/>
      <c r="P23" s="41"/>
      <c r="Q23" s="39">
        <v>0.47916666666666669</v>
      </c>
      <c r="R23"/>
      <c r="S23"/>
      <c r="T23"/>
      <c r="U23"/>
    </row>
    <row r="24" spans="1:21" ht="25" customHeight="1" x14ac:dyDescent="0.2">
      <c r="A24" s="7" t="s">
        <v>30</v>
      </c>
      <c r="B24" s="57">
        <f t="shared" si="1"/>
        <v>0.375</v>
      </c>
      <c r="C24" s="45">
        <f t="shared" si="2"/>
        <v>0.41666666666666669</v>
      </c>
      <c r="D24" s="46">
        <f t="shared" si="5"/>
        <v>0.70833333333333337</v>
      </c>
      <c r="E24" s="104" t="s">
        <v>94</v>
      </c>
      <c r="F24" s="155" t="s">
        <v>141</v>
      </c>
      <c r="G24" s="156"/>
      <c r="H24" s="156"/>
      <c r="I24" s="156"/>
      <c r="J24" s="157"/>
      <c r="K24" s="64" t="s">
        <v>138</v>
      </c>
      <c r="L24" s="46">
        <f t="shared" si="4"/>
        <v>0.70833333333333337</v>
      </c>
      <c r="M24" s="45">
        <f t="shared" si="3"/>
        <v>0.45833333333333331</v>
      </c>
      <c r="N24" s="40" t="s">
        <v>31</v>
      </c>
      <c r="O24" s="41" t="s">
        <v>32</v>
      </c>
      <c r="P24" s="41" t="s">
        <v>33</v>
      </c>
      <c r="Q24" s="45">
        <v>0.5</v>
      </c>
    </row>
    <row r="25" spans="1:21" ht="25" customHeight="1" x14ac:dyDescent="0.2">
      <c r="A25" s="7" t="s">
        <v>31</v>
      </c>
      <c r="B25" s="57">
        <f t="shared" si="1"/>
        <v>0.39583333333333337</v>
      </c>
      <c r="C25" s="45">
        <f t="shared" si="2"/>
        <v>0.43750000000000006</v>
      </c>
      <c r="D25" s="46">
        <f t="shared" si="5"/>
        <v>0.72916666666666674</v>
      </c>
      <c r="E25" s="105"/>
      <c r="F25" s="158"/>
      <c r="G25" s="159"/>
      <c r="H25" s="159"/>
      <c r="I25" s="159"/>
      <c r="J25" s="160"/>
      <c r="K25" s="36" t="s">
        <v>107</v>
      </c>
      <c r="L25" s="46">
        <f t="shared" si="4"/>
        <v>0.72916666666666674</v>
      </c>
      <c r="M25" s="45">
        <f t="shared" si="3"/>
        <v>0.47916666666666669</v>
      </c>
      <c r="N25" s="40" t="s">
        <v>34</v>
      </c>
      <c r="O25" s="41"/>
      <c r="P25" s="41"/>
      <c r="Q25" s="45">
        <v>0.52083333333333337</v>
      </c>
    </row>
    <row r="26" spans="1:21" ht="25" customHeight="1" x14ac:dyDescent="0.2">
      <c r="A26" s="7" t="s">
        <v>34</v>
      </c>
      <c r="B26" s="43">
        <f t="shared" si="1"/>
        <v>0.41666666666666663</v>
      </c>
      <c r="C26" s="39">
        <f t="shared" si="2"/>
        <v>0.45833333333333331</v>
      </c>
      <c r="D26" s="44">
        <f t="shared" si="5"/>
        <v>0.75</v>
      </c>
      <c r="E26" s="37" t="s">
        <v>109</v>
      </c>
      <c r="F26" s="60" t="s">
        <v>83</v>
      </c>
      <c r="G26" s="60" t="s">
        <v>96</v>
      </c>
      <c r="H26" s="60" t="s">
        <v>122</v>
      </c>
      <c r="I26" s="37" t="s">
        <v>102</v>
      </c>
      <c r="J26" s="28" t="s">
        <v>123</v>
      </c>
      <c r="K26" s="102" t="s">
        <v>101</v>
      </c>
      <c r="L26" s="44">
        <f t="shared" si="4"/>
        <v>0.75</v>
      </c>
      <c r="M26" s="39">
        <f t="shared" si="3"/>
        <v>0.49999999999999994</v>
      </c>
      <c r="N26" s="40" t="s">
        <v>35</v>
      </c>
      <c r="O26" s="41"/>
      <c r="P26" s="41" t="s">
        <v>36</v>
      </c>
      <c r="Q26" s="39">
        <v>0.54166666666666663</v>
      </c>
      <c r="R26"/>
      <c r="S26"/>
      <c r="T26"/>
      <c r="U26"/>
    </row>
    <row r="27" spans="1:21" ht="25" customHeight="1" x14ac:dyDescent="0.2">
      <c r="A27" s="7" t="s">
        <v>35</v>
      </c>
      <c r="B27" s="43">
        <f t="shared" si="1"/>
        <v>0.4375</v>
      </c>
      <c r="C27" s="39">
        <f t="shared" si="2"/>
        <v>0.47916666666666669</v>
      </c>
      <c r="D27" s="44">
        <f t="shared" si="5"/>
        <v>0.77083333333333337</v>
      </c>
      <c r="E27" s="62" t="s">
        <v>137</v>
      </c>
      <c r="F27" s="80" t="s">
        <v>81</v>
      </c>
      <c r="G27" s="28" t="s">
        <v>95</v>
      </c>
      <c r="H27" s="27" t="s">
        <v>144</v>
      </c>
      <c r="I27" s="80" t="s">
        <v>81</v>
      </c>
      <c r="J27" s="29" t="s">
        <v>143</v>
      </c>
      <c r="K27" s="105"/>
      <c r="L27" s="44">
        <f t="shared" si="4"/>
        <v>0.77083333333333337</v>
      </c>
      <c r="M27" s="39">
        <f t="shared" si="3"/>
        <v>0.52083333333333337</v>
      </c>
      <c r="N27" s="40" t="s">
        <v>37</v>
      </c>
      <c r="O27" s="41"/>
      <c r="P27" s="41"/>
      <c r="Q27" s="39">
        <v>0.5625</v>
      </c>
      <c r="R27"/>
      <c r="S27"/>
      <c r="T27"/>
      <c r="U27"/>
    </row>
    <row r="28" spans="1:21" ht="25" customHeight="1" x14ac:dyDescent="0.2">
      <c r="A28" s="7" t="s">
        <v>37</v>
      </c>
      <c r="B28" s="57">
        <f t="shared" si="1"/>
        <v>0.45833333333333337</v>
      </c>
      <c r="C28" s="45">
        <f t="shared" si="2"/>
        <v>0.5</v>
      </c>
      <c r="D28" s="46">
        <f t="shared" si="5"/>
        <v>0.79166666666666674</v>
      </c>
      <c r="E28" s="64" t="s">
        <v>148</v>
      </c>
      <c r="F28" s="163" t="s">
        <v>142</v>
      </c>
      <c r="G28" s="164"/>
      <c r="H28" s="164"/>
      <c r="I28" s="164"/>
      <c r="J28" s="165"/>
      <c r="K28" s="92" t="s">
        <v>149</v>
      </c>
      <c r="L28" s="46">
        <f t="shared" si="4"/>
        <v>0.79166666666666674</v>
      </c>
      <c r="M28" s="45">
        <f t="shared" si="3"/>
        <v>0.54166666666666674</v>
      </c>
      <c r="N28" s="40" t="s">
        <v>38</v>
      </c>
      <c r="O28" s="41"/>
      <c r="P28" s="41" t="s">
        <v>39</v>
      </c>
      <c r="Q28" s="45">
        <v>0.58333333333333337</v>
      </c>
      <c r="R28"/>
      <c r="S28"/>
      <c r="T28"/>
      <c r="U28"/>
    </row>
    <row r="29" spans="1:21" ht="25" customHeight="1" x14ac:dyDescent="0.2">
      <c r="A29" s="7" t="s">
        <v>38</v>
      </c>
      <c r="B29" s="57">
        <f t="shared" si="1"/>
        <v>0.47916666666666663</v>
      </c>
      <c r="C29" s="45">
        <f t="shared" si="2"/>
        <v>0.52083333333333326</v>
      </c>
      <c r="D29" s="46">
        <f t="shared" si="5"/>
        <v>0.8125</v>
      </c>
      <c r="E29" s="76" t="s">
        <v>77</v>
      </c>
      <c r="F29" s="166"/>
      <c r="G29" s="167"/>
      <c r="H29" s="167"/>
      <c r="I29" s="167"/>
      <c r="J29" s="168"/>
      <c r="K29" s="59" t="s">
        <v>145</v>
      </c>
      <c r="L29" s="46">
        <f t="shared" si="4"/>
        <v>0.8125</v>
      </c>
      <c r="M29" s="45">
        <f t="shared" si="3"/>
        <v>0.5625</v>
      </c>
      <c r="N29" s="40" t="s">
        <v>40</v>
      </c>
      <c r="O29" s="41"/>
      <c r="P29" s="41"/>
      <c r="Q29" s="45">
        <v>0.60416666666666663</v>
      </c>
      <c r="R29"/>
      <c r="S29"/>
      <c r="T29"/>
      <c r="U29"/>
    </row>
    <row r="30" spans="1:21" ht="25" customHeight="1" x14ac:dyDescent="0.2">
      <c r="A30" s="7" t="s">
        <v>40</v>
      </c>
      <c r="B30" s="43">
        <f t="shared" si="1"/>
        <v>0.5</v>
      </c>
      <c r="C30" s="39">
        <f t="shared" si="2"/>
        <v>0.54166666666666663</v>
      </c>
      <c r="D30" s="44">
        <f t="shared" si="5"/>
        <v>0.83333333333333337</v>
      </c>
      <c r="E30" s="102" t="s">
        <v>79</v>
      </c>
      <c r="F30" s="118" t="s">
        <v>117</v>
      </c>
      <c r="G30" s="119"/>
      <c r="H30" s="119"/>
      <c r="I30" s="119"/>
      <c r="J30" s="120"/>
      <c r="K30" s="112" t="s">
        <v>128</v>
      </c>
      <c r="L30" s="44">
        <f t="shared" si="4"/>
        <v>0.83333333333333337</v>
      </c>
      <c r="M30" s="39">
        <f t="shared" si="3"/>
        <v>0.58333333333333337</v>
      </c>
      <c r="N30" s="40" t="s">
        <v>41</v>
      </c>
      <c r="O30" s="41" t="s">
        <v>42</v>
      </c>
      <c r="P30" s="41"/>
      <c r="Q30" s="39">
        <v>0.625</v>
      </c>
      <c r="R30"/>
      <c r="S30"/>
      <c r="T30"/>
      <c r="U30"/>
    </row>
    <row r="31" spans="1:21" ht="25" customHeight="1" x14ac:dyDescent="0.2">
      <c r="A31" s="7" t="s">
        <v>41</v>
      </c>
      <c r="B31" s="43">
        <f t="shared" si="1"/>
        <v>0.52083333333333337</v>
      </c>
      <c r="C31" s="39">
        <f t="shared" si="2"/>
        <v>0.5625</v>
      </c>
      <c r="D31" s="44">
        <f t="shared" si="5"/>
        <v>0.85416666666666674</v>
      </c>
      <c r="E31" s="103"/>
      <c r="F31" s="121"/>
      <c r="G31" s="122"/>
      <c r="H31" s="122"/>
      <c r="I31" s="122"/>
      <c r="J31" s="123"/>
      <c r="K31" s="103"/>
      <c r="L31" s="44">
        <f t="shared" si="4"/>
        <v>0.85416666666666674</v>
      </c>
      <c r="M31" s="39">
        <f t="shared" si="3"/>
        <v>0.60416666666666674</v>
      </c>
      <c r="N31" s="40" t="s">
        <v>43</v>
      </c>
      <c r="O31" s="41"/>
      <c r="P31" s="41"/>
      <c r="Q31" s="39">
        <v>0.64583333333333337</v>
      </c>
      <c r="R31"/>
      <c r="S31"/>
      <c r="T31"/>
      <c r="U31"/>
    </row>
    <row r="32" spans="1:21" ht="25" customHeight="1" x14ac:dyDescent="0.2">
      <c r="A32" s="7" t="s">
        <v>43</v>
      </c>
      <c r="B32" s="57">
        <f t="shared" si="1"/>
        <v>0.54166666666666663</v>
      </c>
      <c r="C32" s="45">
        <f t="shared" si="2"/>
        <v>0.58333333333333326</v>
      </c>
      <c r="D32" s="46">
        <f t="shared" si="5"/>
        <v>0.875</v>
      </c>
      <c r="E32" s="32" t="s">
        <v>80</v>
      </c>
      <c r="F32" s="162" t="s">
        <v>129</v>
      </c>
      <c r="G32" s="140"/>
      <c r="H32" s="140"/>
      <c r="I32" s="140"/>
      <c r="J32" s="141"/>
      <c r="K32" s="61" t="s">
        <v>108</v>
      </c>
      <c r="L32" s="46">
        <f t="shared" si="4"/>
        <v>0.875</v>
      </c>
      <c r="M32" s="45">
        <f t="shared" si="3"/>
        <v>0.625</v>
      </c>
      <c r="N32" s="40" t="s">
        <v>44</v>
      </c>
      <c r="O32" s="41" t="s">
        <v>20</v>
      </c>
      <c r="P32" s="41"/>
      <c r="Q32" s="45">
        <v>0.66666666666666663</v>
      </c>
      <c r="R32"/>
      <c r="S32"/>
      <c r="T32"/>
      <c r="U32"/>
    </row>
    <row r="33" spans="1:26" ht="25" customHeight="1" x14ac:dyDescent="0.2">
      <c r="A33" s="7" t="s">
        <v>44</v>
      </c>
      <c r="B33" s="57">
        <f t="shared" si="1"/>
        <v>0.5625</v>
      </c>
      <c r="C33" s="45">
        <f t="shared" si="2"/>
        <v>0.60416666666666663</v>
      </c>
      <c r="D33" s="46">
        <f t="shared" si="5"/>
        <v>0.89583333333333337</v>
      </c>
      <c r="E33" s="61" t="s">
        <v>105</v>
      </c>
      <c r="F33" s="142"/>
      <c r="G33" s="143"/>
      <c r="H33" s="143"/>
      <c r="I33" s="143"/>
      <c r="J33" s="144"/>
      <c r="K33" s="38" t="s">
        <v>105</v>
      </c>
      <c r="L33" s="46">
        <f t="shared" si="4"/>
        <v>0.89583333333333337</v>
      </c>
      <c r="M33" s="45">
        <f t="shared" si="3"/>
        <v>0.64583333333333337</v>
      </c>
      <c r="N33" s="40" t="s">
        <v>45</v>
      </c>
      <c r="O33" s="41"/>
      <c r="P33" s="41"/>
      <c r="Q33" s="45">
        <v>0.6875</v>
      </c>
      <c r="R33"/>
      <c r="S33"/>
      <c r="T33"/>
      <c r="U33"/>
    </row>
    <row r="34" spans="1:26" ht="25" customHeight="1" x14ac:dyDescent="0.2">
      <c r="A34" s="7" t="s">
        <v>45</v>
      </c>
      <c r="B34" s="43">
        <f t="shared" si="1"/>
        <v>0.58333333333333337</v>
      </c>
      <c r="C34" s="39">
        <f t="shared" si="2"/>
        <v>0.625</v>
      </c>
      <c r="D34" s="44">
        <f t="shared" si="5"/>
        <v>0.91666666666666674</v>
      </c>
      <c r="E34" s="60" t="s">
        <v>107</v>
      </c>
      <c r="F34" s="28" t="s">
        <v>132</v>
      </c>
      <c r="G34" s="63" t="s">
        <v>98</v>
      </c>
      <c r="H34" s="63" t="s">
        <v>133</v>
      </c>
      <c r="I34" s="28" t="s">
        <v>134</v>
      </c>
      <c r="J34" s="60" t="s">
        <v>104</v>
      </c>
      <c r="K34" s="60" t="s">
        <v>82</v>
      </c>
      <c r="L34" s="44">
        <f t="shared" si="4"/>
        <v>0.91666666666666674</v>
      </c>
      <c r="M34" s="39">
        <f t="shared" si="3"/>
        <v>0.66666666666666674</v>
      </c>
      <c r="N34" s="40" t="s">
        <v>46</v>
      </c>
      <c r="O34" s="41" t="s">
        <v>47</v>
      </c>
      <c r="P34" s="41"/>
      <c r="Q34" s="39">
        <v>0.70833333333333337</v>
      </c>
      <c r="R34"/>
      <c r="S34"/>
      <c r="T34"/>
      <c r="U34"/>
    </row>
    <row r="35" spans="1:26" ht="25" customHeight="1" x14ac:dyDescent="0.2">
      <c r="A35" s="7" t="s">
        <v>46</v>
      </c>
      <c r="B35" s="43">
        <f t="shared" si="1"/>
        <v>0.60416666666666663</v>
      </c>
      <c r="C35" s="39">
        <f t="shared" si="2"/>
        <v>0.64583333333333326</v>
      </c>
      <c r="D35" s="44">
        <f t="shared" si="5"/>
        <v>0.9375</v>
      </c>
      <c r="E35" s="58" t="s">
        <v>76</v>
      </c>
      <c r="F35" s="78" t="s">
        <v>134</v>
      </c>
      <c r="G35" s="27" t="s">
        <v>135</v>
      </c>
      <c r="H35" s="63" t="s">
        <v>98</v>
      </c>
      <c r="I35" s="60" t="s">
        <v>96</v>
      </c>
      <c r="J35" s="60" t="s">
        <v>77</v>
      </c>
      <c r="K35" s="60" t="s">
        <v>138</v>
      </c>
      <c r="L35" s="44">
        <f t="shared" si="4"/>
        <v>0.9375</v>
      </c>
      <c r="M35" s="39">
        <f t="shared" si="3"/>
        <v>0.6875</v>
      </c>
      <c r="N35" s="40" t="s">
        <v>48</v>
      </c>
      <c r="O35" s="41"/>
      <c r="P35" s="41"/>
      <c r="Q35" s="39">
        <v>0.72916666666666663</v>
      </c>
      <c r="R35"/>
      <c r="S35"/>
      <c r="T35"/>
      <c r="U35"/>
    </row>
    <row r="36" spans="1:26" ht="25" customHeight="1" x14ac:dyDescent="0.2">
      <c r="A36" s="7" t="s">
        <v>48</v>
      </c>
      <c r="B36" s="57">
        <f t="shared" si="1"/>
        <v>0.625</v>
      </c>
      <c r="C36" s="45">
        <f t="shared" si="2"/>
        <v>0.66666666666666663</v>
      </c>
      <c r="D36" s="46">
        <f t="shared" si="5"/>
        <v>0.95833333333333337</v>
      </c>
      <c r="E36" s="104" t="s">
        <v>85</v>
      </c>
      <c r="F36" s="145" t="s">
        <v>127</v>
      </c>
      <c r="G36" s="146"/>
      <c r="H36" s="146"/>
      <c r="I36" s="147"/>
      <c r="J36" s="79" t="s">
        <v>151</v>
      </c>
      <c r="K36" s="33" t="s">
        <v>80</v>
      </c>
      <c r="L36" s="46">
        <f t="shared" si="4"/>
        <v>0.95833333333333337</v>
      </c>
      <c r="M36" s="45">
        <f t="shared" si="3"/>
        <v>0.70833333333333337</v>
      </c>
      <c r="N36" s="40" t="s">
        <v>49</v>
      </c>
      <c r="O36" s="41" t="s">
        <v>50</v>
      </c>
      <c r="P36" s="47" t="s">
        <v>51</v>
      </c>
      <c r="Q36" s="45">
        <v>0.75</v>
      </c>
      <c r="R36"/>
      <c r="S36"/>
      <c r="T36"/>
      <c r="U36"/>
    </row>
    <row r="37" spans="1:26" ht="25" customHeight="1" x14ac:dyDescent="0.2">
      <c r="A37" s="7" t="s">
        <v>49</v>
      </c>
      <c r="B37" s="57">
        <f t="shared" si="1"/>
        <v>0.64583333333333337</v>
      </c>
      <c r="C37" s="45">
        <f t="shared" si="2"/>
        <v>0.6875</v>
      </c>
      <c r="D37" s="46">
        <f t="shared" si="5"/>
        <v>0.97916666666666674</v>
      </c>
      <c r="E37" s="105"/>
      <c r="F37" s="79" t="s">
        <v>137</v>
      </c>
      <c r="G37" s="61" t="s">
        <v>103</v>
      </c>
      <c r="H37" s="32" t="s">
        <v>104</v>
      </c>
      <c r="I37" s="32" t="s">
        <v>111</v>
      </c>
      <c r="J37" s="36" t="s">
        <v>120</v>
      </c>
      <c r="K37" s="79" t="s">
        <v>151</v>
      </c>
      <c r="L37" s="46">
        <f t="shared" si="4"/>
        <v>0.97916666666666674</v>
      </c>
      <c r="M37" s="45">
        <f t="shared" si="3"/>
        <v>0.72916666666666674</v>
      </c>
      <c r="N37" s="40" t="s">
        <v>52</v>
      </c>
      <c r="O37" s="41"/>
      <c r="P37" s="47"/>
      <c r="Q37" s="45">
        <v>0.77083333333333337</v>
      </c>
      <c r="R37"/>
      <c r="S37"/>
      <c r="T37"/>
      <c r="U37"/>
    </row>
    <row r="38" spans="1:26" ht="25" customHeight="1" x14ac:dyDescent="0.2">
      <c r="A38" s="7" t="s">
        <v>52</v>
      </c>
      <c r="B38" s="43">
        <f t="shared" si="1"/>
        <v>0.66666666666666663</v>
      </c>
      <c r="C38" s="39">
        <f t="shared" si="2"/>
        <v>0.70833333333333326</v>
      </c>
      <c r="D38" s="44">
        <f t="shared" si="5"/>
        <v>1</v>
      </c>
      <c r="E38" s="60" t="s">
        <v>108</v>
      </c>
      <c r="F38" s="29" t="s">
        <v>111</v>
      </c>
      <c r="G38" s="37" t="s">
        <v>109</v>
      </c>
      <c r="H38" s="102" t="s">
        <v>85</v>
      </c>
      <c r="I38" s="102" t="s">
        <v>118</v>
      </c>
      <c r="J38" s="60" t="s">
        <v>107</v>
      </c>
      <c r="K38" s="102" t="s">
        <v>85</v>
      </c>
      <c r="L38" s="44">
        <f t="shared" si="4"/>
        <v>1</v>
      </c>
      <c r="M38" s="39">
        <f t="shared" si="3"/>
        <v>0.75</v>
      </c>
      <c r="N38" s="40" t="s">
        <v>53</v>
      </c>
      <c r="O38" s="41" t="s">
        <v>54</v>
      </c>
      <c r="P38" s="47" t="s">
        <v>51</v>
      </c>
      <c r="Q38" s="39">
        <v>0.79166666666666663</v>
      </c>
      <c r="S38"/>
      <c r="T38"/>
      <c r="U38"/>
    </row>
    <row r="39" spans="1:26" ht="25" customHeight="1" x14ac:dyDescent="0.2">
      <c r="A39" s="7" t="s">
        <v>53</v>
      </c>
      <c r="B39" s="43">
        <f t="shared" si="1"/>
        <v>0.6875</v>
      </c>
      <c r="C39" s="39">
        <f t="shared" si="2"/>
        <v>0.72916666666666663</v>
      </c>
      <c r="D39" s="44">
        <f t="shared" si="5"/>
        <v>1.0208333333333333</v>
      </c>
      <c r="E39" s="37" t="s">
        <v>114</v>
      </c>
      <c r="F39" s="37" t="s">
        <v>109</v>
      </c>
      <c r="G39" s="60" t="s">
        <v>105</v>
      </c>
      <c r="H39" s="105"/>
      <c r="I39" s="103"/>
      <c r="J39" s="60" t="s">
        <v>80</v>
      </c>
      <c r="K39" s="106"/>
      <c r="L39" s="44">
        <f t="shared" si="4"/>
        <v>1.0208333333333333</v>
      </c>
      <c r="M39" s="39">
        <f t="shared" si="3"/>
        <v>0.77083333333333337</v>
      </c>
      <c r="N39" s="40" t="s">
        <v>55</v>
      </c>
      <c r="O39" s="41"/>
      <c r="P39" s="47"/>
      <c r="Q39" s="39">
        <v>0.8125</v>
      </c>
      <c r="R39"/>
      <c r="S39"/>
      <c r="T39"/>
      <c r="U39"/>
    </row>
    <row r="40" spans="1:26" ht="25" customHeight="1" x14ac:dyDescent="0.2">
      <c r="A40" s="7" t="s">
        <v>55</v>
      </c>
      <c r="B40" s="57">
        <f t="shared" si="1"/>
        <v>0.70833333333333337</v>
      </c>
      <c r="C40" s="45">
        <f t="shared" si="2"/>
        <v>0.75</v>
      </c>
      <c r="D40" s="46">
        <f t="shared" si="5"/>
        <v>1.0416666666666667</v>
      </c>
      <c r="E40" s="104" t="s">
        <v>75</v>
      </c>
      <c r="F40" s="61" t="s">
        <v>102</v>
      </c>
      <c r="G40" s="61" t="s">
        <v>122</v>
      </c>
      <c r="H40" s="59" t="s">
        <v>145</v>
      </c>
      <c r="I40" s="61" t="s">
        <v>83</v>
      </c>
      <c r="J40" s="61" t="s">
        <v>105</v>
      </c>
      <c r="K40" s="31" t="s">
        <v>103</v>
      </c>
      <c r="L40" s="46">
        <f t="shared" si="4"/>
        <v>1.0416666666666667</v>
      </c>
      <c r="M40" s="48">
        <f t="shared" si="3"/>
        <v>0.79166666666666674</v>
      </c>
      <c r="N40" s="49" t="s">
        <v>56</v>
      </c>
      <c r="O40" s="50" t="s">
        <v>57</v>
      </c>
      <c r="P40" s="51" t="s">
        <v>51</v>
      </c>
      <c r="Q40" s="52">
        <v>0.83333333333333337</v>
      </c>
      <c r="R40"/>
      <c r="S40" s="24"/>
      <c r="T40"/>
      <c r="U40"/>
    </row>
    <row r="41" spans="1:26" ht="25" customHeight="1" x14ac:dyDescent="0.2">
      <c r="A41" s="7" t="s">
        <v>56</v>
      </c>
      <c r="B41" s="57">
        <f t="shared" si="1"/>
        <v>0.72916666666666663</v>
      </c>
      <c r="C41" s="45">
        <f t="shared" si="2"/>
        <v>0.77083333333333326</v>
      </c>
      <c r="D41" s="46">
        <f t="shared" si="5"/>
        <v>1.0625</v>
      </c>
      <c r="E41" s="105"/>
      <c r="F41" s="161" t="s">
        <v>119</v>
      </c>
      <c r="G41" s="146"/>
      <c r="H41" s="146"/>
      <c r="I41" s="146"/>
      <c r="J41" s="147"/>
      <c r="K41" s="64" t="s">
        <v>104</v>
      </c>
      <c r="L41" s="46">
        <f t="shared" si="4"/>
        <v>1.0625</v>
      </c>
      <c r="M41" s="48">
        <f t="shared" si="3"/>
        <v>0.8125</v>
      </c>
      <c r="N41" s="49" t="s">
        <v>58</v>
      </c>
      <c r="O41" s="50"/>
      <c r="P41" s="51"/>
      <c r="Q41" s="52">
        <v>0.85416666666666663</v>
      </c>
      <c r="R41"/>
      <c r="S41"/>
      <c r="T41"/>
      <c r="U41"/>
    </row>
    <row r="42" spans="1:26" ht="25" customHeight="1" x14ac:dyDescent="0.2">
      <c r="A42" s="7" t="s">
        <v>58</v>
      </c>
      <c r="B42" s="43">
        <f t="shared" si="1"/>
        <v>0.75</v>
      </c>
      <c r="C42" s="39">
        <f t="shared" si="2"/>
        <v>0.79166666666666663</v>
      </c>
      <c r="D42" s="44">
        <f t="shared" si="5"/>
        <v>1.0833333333333333</v>
      </c>
      <c r="E42" s="29" t="s">
        <v>145</v>
      </c>
      <c r="F42" s="112" t="s">
        <v>128</v>
      </c>
      <c r="G42" s="60" t="s">
        <v>83</v>
      </c>
      <c r="H42" s="102" t="s">
        <v>79</v>
      </c>
      <c r="I42" s="60" t="s">
        <v>103</v>
      </c>
      <c r="J42" s="102" t="s">
        <v>94</v>
      </c>
      <c r="K42" s="60" t="s">
        <v>148</v>
      </c>
      <c r="L42" s="44">
        <f t="shared" si="4"/>
        <v>1.0833333333333333</v>
      </c>
      <c r="M42" s="53">
        <f t="shared" si="3"/>
        <v>0.83333333333333337</v>
      </c>
      <c r="N42" s="40" t="s">
        <v>59</v>
      </c>
      <c r="O42" s="41" t="s">
        <v>60</v>
      </c>
      <c r="P42" s="47" t="s">
        <v>51</v>
      </c>
      <c r="Q42" s="54">
        <v>0.875</v>
      </c>
      <c r="R42"/>
      <c r="T42"/>
      <c r="U42"/>
    </row>
    <row r="43" spans="1:26" ht="25" customHeight="1" x14ac:dyDescent="0.2">
      <c r="A43" s="7" t="s">
        <v>59</v>
      </c>
      <c r="B43" s="43">
        <f t="shared" si="1"/>
        <v>0.77083333333333337</v>
      </c>
      <c r="C43" s="39">
        <f t="shared" si="2"/>
        <v>0.8125</v>
      </c>
      <c r="D43" s="44">
        <f t="shared" si="5"/>
        <v>1.1041666666666667</v>
      </c>
      <c r="E43" s="60" t="s">
        <v>82</v>
      </c>
      <c r="F43" s="103"/>
      <c r="G43" s="60" t="s">
        <v>148</v>
      </c>
      <c r="H43" s="111"/>
      <c r="I43" s="60" t="s">
        <v>108</v>
      </c>
      <c r="J43" s="105"/>
      <c r="K43" s="58" t="s">
        <v>77</v>
      </c>
      <c r="L43" s="44">
        <f t="shared" si="4"/>
        <v>1.1041666666666667</v>
      </c>
      <c r="M43" s="53">
        <f t="shared" si="3"/>
        <v>0.85416666666666674</v>
      </c>
      <c r="N43" s="40" t="s">
        <v>61</v>
      </c>
      <c r="O43" s="41"/>
      <c r="P43" s="47"/>
      <c r="Q43" s="54">
        <v>0.89583333333333337</v>
      </c>
      <c r="R43"/>
      <c r="T43"/>
      <c r="U43"/>
    </row>
    <row r="44" spans="1:26" ht="25" customHeight="1" x14ac:dyDescent="0.2">
      <c r="A44" s="7" t="s">
        <v>61</v>
      </c>
      <c r="B44" s="57">
        <f t="shared" si="1"/>
        <v>0.79166666666666663</v>
      </c>
      <c r="C44" s="55">
        <f t="shared" si="2"/>
        <v>0.83333333333333326</v>
      </c>
      <c r="D44" s="46">
        <f t="shared" si="5"/>
        <v>1.125</v>
      </c>
      <c r="E44" s="61" t="s">
        <v>103</v>
      </c>
      <c r="F44" s="100" t="s">
        <v>124</v>
      </c>
      <c r="G44" s="104" t="s">
        <v>94</v>
      </c>
      <c r="H44" s="104" t="s">
        <v>75</v>
      </c>
      <c r="I44" s="113" t="s">
        <v>100</v>
      </c>
      <c r="J44" s="104" t="s">
        <v>118</v>
      </c>
      <c r="K44" s="100" t="s">
        <v>94</v>
      </c>
      <c r="L44" s="46">
        <f t="shared" si="4"/>
        <v>1.125</v>
      </c>
      <c r="M44" s="55">
        <f t="shared" si="3"/>
        <v>0.875</v>
      </c>
      <c r="N44" s="40" t="s">
        <v>62</v>
      </c>
      <c r="O44" s="41" t="s">
        <v>63</v>
      </c>
      <c r="P44" s="47"/>
      <c r="Q44" s="56">
        <v>0.91666666666666663</v>
      </c>
      <c r="R44"/>
      <c r="S44"/>
      <c r="T44"/>
      <c r="U44"/>
    </row>
    <row r="45" spans="1:26" ht="25" customHeight="1" x14ac:dyDescent="0.2">
      <c r="A45" s="7" t="s">
        <v>62</v>
      </c>
      <c r="B45" s="57">
        <f t="shared" si="1"/>
        <v>0.8125</v>
      </c>
      <c r="C45" s="55">
        <f t="shared" si="2"/>
        <v>0.85416666666666663</v>
      </c>
      <c r="D45" s="46">
        <f t="shared" si="5"/>
        <v>1.1458333333333333</v>
      </c>
      <c r="E45" s="87" t="s">
        <v>147</v>
      </c>
      <c r="F45" s="110"/>
      <c r="G45" s="105"/>
      <c r="H45" s="105"/>
      <c r="I45" s="110"/>
      <c r="J45" s="105"/>
      <c r="K45" s="110"/>
      <c r="L45" s="46">
        <f t="shared" si="4"/>
        <v>1.1458333333333333</v>
      </c>
      <c r="M45" s="55">
        <f t="shared" si="3"/>
        <v>0.89583333333333337</v>
      </c>
      <c r="N45" s="40" t="s">
        <v>64</v>
      </c>
      <c r="O45" s="41"/>
      <c r="P45" s="47"/>
      <c r="Q45" s="56">
        <v>0.9375</v>
      </c>
      <c r="R45"/>
      <c r="S45"/>
      <c r="T45"/>
      <c r="U45"/>
    </row>
    <row r="46" spans="1:26" ht="25" customHeight="1" x14ac:dyDescent="0.2">
      <c r="A46" s="7" t="s">
        <v>64</v>
      </c>
      <c r="B46" s="54">
        <f t="shared" si="1"/>
        <v>0.83333333333333337</v>
      </c>
      <c r="C46" s="53">
        <f t="shared" si="2"/>
        <v>0.875</v>
      </c>
      <c r="D46" s="44">
        <f t="shared" si="5"/>
        <v>1.1666666666666667</v>
      </c>
      <c r="E46" s="102" t="s">
        <v>124</v>
      </c>
      <c r="F46" s="107" t="s">
        <v>112</v>
      </c>
      <c r="G46" s="108"/>
      <c r="H46" s="108"/>
      <c r="I46" s="108"/>
      <c r="J46" s="109"/>
      <c r="K46" s="27" t="s">
        <v>136</v>
      </c>
      <c r="L46" s="44">
        <f t="shared" si="4"/>
        <v>1.1666666666666667</v>
      </c>
      <c r="M46" s="53">
        <f t="shared" si="3"/>
        <v>0.91666666666666674</v>
      </c>
      <c r="N46" s="40" t="s">
        <v>65</v>
      </c>
      <c r="O46" s="41" t="s">
        <v>66</v>
      </c>
      <c r="P46" s="47"/>
      <c r="Q46" s="54">
        <v>0.95833333333333337</v>
      </c>
      <c r="R46"/>
      <c r="S46"/>
      <c r="T46"/>
      <c r="U46"/>
    </row>
    <row r="47" spans="1:26" ht="25" customHeight="1" x14ac:dyDescent="0.2">
      <c r="A47" s="7" t="s">
        <v>65</v>
      </c>
      <c r="B47" s="54">
        <f t="shared" si="1"/>
        <v>0.85416666666666663</v>
      </c>
      <c r="C47" s="53">
        <f t="shared" si="2"/>
        <v>0.89583333333333326</v>
      </c>
      <c r="D47" s="44">
        <f t="shared" si="5"/>
        <v>1.1875</v>
      </c>
      <c r="E47" s="103"/>
      <c r="F47" s="60" t="s">
        <v>83</v>
      </c>
      <c r="G47" s="60" t="s">
        <v>108</v>
      </c>
      <c r="H47" s="34" t="s">
        <v>99</v>
      </c>
      <c r="I47" s="81" t="s">
        <v>115</v>
      </c>
      <c r="J47" s="60" t="s">
        <v>120</v>
      </c>
      <c r="K47" s="60" t="s">
        <v>138</v>
      </c>
      <c r="L47" s="44">
        <f t="shared" si="4"/>
        <v>1.1875</v>
      </c>
      <c r="M47" s="53">
        <f t="shared" si="3"/>
        <v>0.9375</v>
      </c>
      <c r="N47" s="40" t="s">
        <v>67</v>
      </c>
      <c r="O47" s="41"/>
      <c r="P47" s="47"/>
      <c r="Q47" s="54">
        <v>0.97916666666666663</v>
      </c>
      <c r="R47"/>
      <c r="S47"/>
      <c r="T47"/>
      <c r="U47"/>
    </row>
    <row r="48" spans="1:26" ht="25" customHeight="1" x14ac:dyDescent="0.2">
      <c r="A48" s="7" t="s">
        <v>67</v>
      </c>
      <c r="B48" s="56">
        <f t="shared" si="1"/>
        <v>0.875</v>
      </c>
      <c r="C48" s="55">
        <f t="shared" si="2"/>
        <v>0.91666666666666663</v>
      </c>
      <c r="D48" s="46">
        <f t="shared" si="5"/>
        <v>1.2083333333333333</v>
      </c>
      <c r="E48" s="61" t="s">
        <v>83</v>
      </c>
      <c r="F48" s="32" t="s">
        <v>99</v>
      </c>
      <c r="G48" s="104" t="s">
        <v>118</v>
      </c>
      <c r="H48" s="64" t="s">
        <v>148</v>
      </c>
      <c r="I48" s="61" t="s">
        <v>122</v>
      </c>
      <c r="J48" s="36" t="s">
        <v>103</v>
      </c>
      <c r="K48" s="100" t="s">
        <v>79</v>
      </c>
      <c r="L48" s="46">
        <f t="shared" si="4"/>
        <v>1.2083333333333333</v>
      </c>
      <c r="M48" s="55">
        <f t="shared" si="3"/>
        <v>0.95833333333333337</v>
      </c>
      <c r="N48" s="40" t="s">
        <v>68</v>
      </c>
      <c r="O48" s="41" t="s">
        <v>69</v>
      </c>
      <c r="P48" s="47"/>
      <c r="Q48" s="57">
        <v>1</v>
      </c>
      <c r="R48"/>
      <c r="S48"/>
      <c r="T48"/>
      <c r="U48"/>
      <c r="W48" s="9"/>
      <c r="X48" s="10"/>
      <c r="Y48" s="11"/>
      <c r="Z48" s="12"/>
    </row>
    <row r="49" spans="1:26" ht="25" customHeight="1" x14ac:dyDescent="0.2">
      <c r="A49" s="7" t="s">
        <v>68</v>
      </c>
      <c r="B49" s="56">
        <f t="shared" si="1"/>
        <v>0.89583333333333326</v>
      </c>
      <c r="C49" s="55">
        <f t="shared" si="2"/>
        <v>0.93749999999999989</v>
      </c>
      <c r="D49" s="46">
        <f t="shared" si="5"/>
        <v>1.2291666666666665</v>
      </c>
      <c r="E49" s="61" t="s">
        <v>96</v>
      </c>
      <c r="F49" s="61" t="s">
        <v>105</v>
      </c>
      <c r="G49" s="105"/>
      <c r="H49" s="94" t="s">
        <v>146</v>
      </c>
      <c r="I49" s="36" t="s">
        <v>99</v>
      </c>
      <c r="J49" s="59" t="s">
        <v>145</v>
      </c>
      <c r="K49" s="101"/>
      <c r="L49" s="46">
        <f t="shared" si="4"/>
        <v>1.2291666666666665</v>
      </c>
      <c r="M49" s="55">
        <f t="shared" si="3"/>
        <v>0.97916666666666663</v>
      </c>
      <c r="N49" s="40" t="s">
        <v>70</v>
      </c>
      <c r="O49" s="41"/>
      <c r="P49" s="47"/>
      <c r="Q49" s="57">
        <v>1.0208333333333333</v>
      </c>
      <c r="R49"/>
      <c r="S49"/>
      <c r="T49"/>
      <c r="U49"/>
      <c r="W49" s="13"/>
      <c r="X49" s="14"/>
      <c r="Y49" s="15"/>
      <c r="Z49" s="12"/>
    </row>
    <row r="50" spans="1:26" ht="25" customHeight="1" x14ac:dyDescent="0.2">
      <c r="A50" s="7" t="s">
        <v>70</v>
      </c>
      <c r="B50" s="54">
        <f t="shared" si="1"/>
        <v>0.91666666666666674</v>
      </c>
      <c r="C50" s="53">
        <f t="shared" si="2"/>
        <v>0.95833333333333337</v>
      </c>
      <c r="D50" s="44">
        <f t="shared" si="5"/>
        <v>1.25</v>
      </c>
      <c r="E50" s="60" t="s">
        <v>122</v>
      </c>
      <c r="F50" s="112" t="s">
        <v>97</v>
      </c>
      <c r="G50" s="102" t="s">
        <v>101</v>
      </c>
      <c r="H50" s="37" t="s">
        <v>76</v>
      </c>
      <c r="I50" s="112" t="s">
        <v>128</v>
      </c>
      <c r="J50" s="102" t="s">
        <v>79</v>
      </c>
      <c r="K50" s="82" t="s">
        <v>139</v>
      </c>
      <c r="L50" s="44">
        <f t="shared" si="4"/>
        <v>1.25</v>
      </c>
      <c r="M50" s="39">
        <f t="shared" si="3"/>
        <v>1</v>
      </c>
      <c r="N50" s="40" t="s">
        <v>71</v>
      </c>
      <c r="O50" s="41" t="s">
        <v>66</v>
      </c>
      <c r="P50" s="47"/>
      <c r="Q50" s="43">
        <v>1.0416666666666667</v>
      </c>
      <c r="R50"/>
      <c r="S50"/>
      <c r="T50"/>
      <c r="U50"/>
      <c r="W50" s="15"/>
      <c r="X50" s="14"/>
      <c r="Y50" s="15"/>
      <c r="Z50" s="16"/>
    </row>
    <row r="51" spans="1:26" ht="25" customHeight="1" x14ac:dyDescent="0.2">
      <c r="A51" s="7" t="s">
        <v>71</v>
      </c>
      <c r="B51" s="54">
        <f t="shared" si="1"/>
        <v>0.9375</v>
      </c>
      <c r="C51" s="53">
        <f t="shared" si="2"/>
        <v>0.97916666666666663</v>
      </c>
      <c r="D51" s="44">
        <f t="shared" si="5"/>
        <v>1.2708333333333333</v>
      </c>
      <c r="E51" s="29" t="s">
        <v>99</v>
      </c>
      <c r="F51" s="103"/>
      <c r="G51" s="103"/>
      <c r="H51" s="58" t="s">
        <v>77</v>
      </c>
      <c r="I51" s="103"/>
      <c r="J51" s="103"/>
      <c r="K51" s="82" t="s">
        <v>139</v>
      </c>
      <c r="L51" s="44">
        <f t="shared" si="4"/>
        <v>1.2708333333333333</v>
      </c>
      <c r="M51" s="39">
        <f t="shared" si="3"/>
        <v>1.0208333333333333</v>
      </c>
      <c r="N51" s="40" t="s">
        <v>72</v>
      </c>
      <c r="O51" s="41"/>
      <c r="P51" s="47"/>
      <c r="Q51" s="43">
        <v>1.0625</v>
      </c>
      <c r="R51"/>
      <c r="S51"/>
      <c r="T51"/>
      <c r="U51"/>
      <c r="W51" s="15"/>
      <c r="X51" s="14"/>
      <c r="Y51" s="15"/>
      <c r="Z51" s="12"/>
    </row>
    <row r="52" spans="1:26" ht="25" customHeight="1" x14ac:dyDescent="0.2">
      <c r="A52" s="7" t="s">
        <v>72</v>
      </c>
      <c r="B52" s="56">
        <f t="shared" si="1"/>
        <v>0.95833333333333326</v>
      </c>
      <c r="C52" s="45">
        <f t="shared" si="2"/>
        <v>0.99999999999999989</v>
      </c>
      <c r="D52" s="46">
        <f t="shared" si="5"/>
        <v>1.2916666666666665</v>
      </c>
      <c r="E52" s="100" t="s">
        <v>110</v>
      </c>
      <c r="F52" s="26" t="s">
        <v>123</v>
      </c>
      <c r="G52" s="76" t="s">
        <v>115</v>
      </c>
      <c r="H52" s="36" t="s">
        <v>126</v>
      </c>
      <c r="I52" s="36" t="s">
        <v>76</v>
      </c>
      <c r="J52" s="79" t="s">
        <v>151</v>
      </c>
      <c r="K52" s="83" t="s">
        <v>139</v>
      </c>
      <c r="L52" s="46">
        <f t="shared" si="4"/>
        <v>1.2916666666666665</v>
      </c>
      <c r="M52" s="45">
        <f t="shared" si="3"/>
        <v>1.0416666666666665</v>
      </c>
      <c r="N52" s="40" t="s">
        <v>73</v>
      </c>
      <c r="O52" s="41" t="s">
        <v>66</v>
      </c>
      <c r="P52" s="47"/>
      <c r="Q52" s="57">
        <v>1.0833333333333333</v>
      </c>
      <c r="R52"/>
      <c r="S52"/>
      <c r="T52"/>
      <c r="U52"/>
      <c r="W52" s="15"/>
      <c r="X52" s="14"/>
      <c r="Y52" s="15"/>
      <c r="Z52" s="12"/>
    </row>
    <row r="53" spans="1:26" ht="25" customHeight="1" x14ac:dyDescent="0.2">
      <c r="A53" s="7" t="s">
        <v>73</v>
      </c>
      <c r="B53" s="56">
        <f t="shared" si="1"/>
        <v>0.97916666666666674</v>
      </c>
      <c r="C53" s="45">
        <f t="shared" si="2"/>
        <v>1.0208333333333335</v>
      </c>
      <c r="D53" s="46">
        <f t="shared" si="5"/>
        <v>1.3125</v>
      </c>
      <c r="E53" s="110"/>
      <c r="F53" s="161" t="s">
        <v>119</v>
      </c>
      <c r="G53" s="146"/>
      <c r="H53" s="146"/>
      <c r="I53" s="146"/>
      <c r="J53" s="147"/>
      <c r="K53" s="84" t="s">
        <v>139</v>
      </c>
      <c r="L53" s="46">
        <f t="shared" si="4"/>
        <v>1.3125</v>
      </c>
      <c r="M53" s="45">
        <f t="shared" si="3"/>
        <v>1.0625</v>
      </c>
      <c r="N53" s="40" t="s">
        <v>74</v>
      </c>
      <c r="O53" s="47"/>
      <c r="P53" s="47"/>
      <c r="Q53" s="57">
        <v>1.1041666666666667</v>
      </c>
      <c r="R53"/>
      <c r="S53"/>
      <c r="T53"/>
      <c r="U53"/>
      <c r="W53" s="15"/>
      <c r="X53" s="14"/>
      <c r="Y53" s="15"/>
      <c r="Z53" s="12"/>
    </row>
    <row r="54" spans="1:26" ht="21" customHeight="1" x14ac:dyDescent="0.2">
      <c r="A54" s="7" t="s">
        <v>74</v>
      </c>
      <c r="B54"/>
      <c r="C54"/>
      <c r="D54"/>
      <c r="E54"/>
      <c r="K54"/>
      <c r="L54"/>
      <c r="M54"/>
      <c r="N54"/>
      <c r="O54"/>
      <c r="P54"/>
      <c r="Q54"/>
      <c r="R54"/>
      <c r="S54"/>
      <c r="T54"/>
      <c r="U54"/>
      <c r="W54" s="15"/>
      <c r="X54" s="14"/>
      <c r="Y54" s="15"/>
      <c r="Z54" s="16"/>
    </row>
    <row r="55" spans="1:26" x14ac:dyDescent="0.2">
      <c r="A55" s="7"/>
      <c r="B55"/>
      <c r="C55"/>
      <c r="D55"/>
      <c r="E55"/>
      <c r="K55"/>
      <c r="L55"/>
      <c r="M55"/>
      <c r="N55"/>
      <c r="O55"/>
      <c r="P55"/>
      <c r="Q55"/>
      <c r="R55"/>
      <c r="S55"/>
      <c r="T55"/>
      <c r="U55"/>
      <c r="W55" s="15"/>
      <c r="X55" s="14"/>
      <c r="Y55" s="15"/>
      <c r="Z55" s="16"/>
    </row>
    <row r="56" spans="1:26" ht="21" customHeight="1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6" ht="23.25" customHeight="1" x14ac:dyDescent="0.2">
      <c r="B57"/>
      <c r="C57"/>
      <c r="D57"/>
      <c r="E57"/>
      <c r="F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6" ht="22" customHeight="1" x14ac:dyDescent="0.2">
      <c r="B58"/>
      <c r="C58"/>
      <c r="D58"/>
      <c r="E58"/>
      <c r="F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6" ht="22" customHeight="1" x14ac:dyDescent="0.2">
      <c r="B59"/>
      <c r="C59"/>
      <c r="D59"/>
      <c r="E59"/>
      <c r="F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6" ht="21" customHeight="1" x14ac:dyDescent="0.2">
      <c r="B60"/>
      <c r="C60"/>
      <c r="D60"/>
      <c r="E60"/>
      <c r="F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6" ht="23" customHeight="1" x14ac:dyDescent="0.2">
      <c r="B61"/>
      <c r="C61"/>
      <c r="D61"/>
      <c r="E61"/>
      <c r="F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6" ht="21" customHeight="1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6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6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2:26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2:26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2:26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W67" s="13"/>
      <c r="X67" s="14"/>
      <c r="Y67" s="15"/>
      <c r="Z67" s="16"/>
    </row>
    <row r="68" spans="2:26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W68" s="13"/>
      <c r="X68" s="14"/>
      <c r="Y68" s="15"/>
      <c r="Z68" s="16"/>
    </row>
    <row r="69" spans="2:26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W69" s="13"/>
      <c r="X69" s="14"/>
      <c r="Y69" s="13"/>
      <c r="Z69" s="16"/>
    </row>
    <row r="70" spans="2:26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2:26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2:26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2:26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2:26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2:26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2:26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2:26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2:26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2:26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2:26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6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6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6" s="18" customFormat="1" x14ac:dyDescent="0.2">
      <c r="A83" s="1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 s="3"/>
      <c r="W83" s="3"/>
      <c r="X83" s="3"/>
      <c r="Y83" s="3"/>
      <c r="Z83" s="3"/>
    </row>
    <row r="84" spans="1:26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6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6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6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1:26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1:26" x14ac:dyDescent="0.2">
      <c r="B89"/>
      <c r="C89"/>
      <c r="D89"/>
      <c r="E89"/>
      <c r="F89"/>
      <c r="G89"/>
      <c r="H89"/>
      <c r="L89"/>
      <c r="M89"/>
      <c r="N89"/>
      <c r="O89"/>
      <c r="P89"/>
      <c r="Q89"/>
    </row>
    <row r="90" spans="1:26" x14ac:dyDescent="0.2">
      <c r="B90"/>
      <c r="C90"/>
      <c r="D90"/>
      <c r="E90"/>
      <c r="F90"/>
      <c r="G90"/>
      <c r="H90"/>
      <c r="L90"/>
      <c r="M90"/>
      <c r="N90"/>
      <c r="O90"/>
      <c r="P90"/>
      <c r="Q90"/>
    </row>
    <row r="91" spans="1:26" x14ac:dyDescent="0.2">
      <c r="B91"/>
      <c r="C91"/>
      <c r="D91"/>
      <c r="E91"/>
      <c r="F91"/>
      <c r="G91"/>
      <c r="H91"/>
      <c r="L91"/>
      <c r="M91"/>
      <c r="N91"/>
      <c r="O91"/>
      <c r="P91"/>
      <c r="Q91"/>
    </row>
    <row r="92" spans="1:26" x14ac:dyDescent="0.2">
      <c r="B92"/>
      <c r="C92"/>
      <c r="D92"/>
      <c r="E92"/>
      <c r="F92"/>
      <c r="G92"/>
      <c r="H92"/>
      <c r="L92"/>
      <c r="M92"/>
      <c r="N92"/>
      <c r="O92"/>
      <c r="P92"/>
      <c r="Q92"/>
    </row>
    <row r="93" spans="1:26" x14ac:dyDescent="0.2">
      <c r="E93"/>
      <c r="F93"/>
      <c r="G93"/>
      <c r="H93"/>
      <c r="I93" s="3"/>
      <c r="J93" s="3"/>
      <c r="K93" s="3"/>
    </row>
    <row r="94" spans="1:26" x14ac:dyDescent="0.2">
      <c r="E94"/>
      <c r="F94"/>
      <c r="G94"/>
      <c r="H94"/>
    </row>
    <row r="95" spans="1:26" x14ac:dyDescent="0.2">
      <c r="E95"/>
      <c r="F95"/>
      <c r="G95"/>
      <c r="H95"/>
    </row>
    <row r="96" spans="1:26" x14ac:dyDescent="0.2">
      <c r="E96"/>
      <c r="F96"/>
      <c r="G96"/>
      <c r="H96"/>
      <c r="I96"/>
      <c r="J96"/>
      <c r="K96"/>
    </row>
    <row r="97" spans="5:11" x14ac:dyDescent="0.2">
      <c r="E97"/>
      <c r="F97"/>
      <c r="G97"/>
      <c r="H97"/>
      <c r="I97"/>
      <c r="J97"/>
      <c r="K97"/>
    </row>
    <row r="98" spans="5:11" x14ac:dyDescent="0.2">
      <c r="E98"/>
      <c r="F98"/>
      <c r="G98"/>
      <c r="H98"/>
      <c r="I98"/>
      <c r="J98"/>
      <c r="K98"/>
    </row>
    <row r="99" spans="5:11" x14ac:dyDescent="0.2">
      <c r="E99"/>
      <c r="F99"/>
      <c r="G99"/>
      <c r="H99"/>
    </row>
  </sheetData>
  <mergeCells count="54">
    <mergeCell ref="E30:E31"/>
    <mergeCell ref="F36:I36"/>
    <mergeCell ref="E40:E41"/>
    <mergeCell ref="F41:J41"/>
    <mergeCell ref="F42:F43"/>
    <mergeCell ref="I38:I39"/>
    <mergeCell ref="H38:H39"/>
    <mergeCell ref="F30:J31"/>
    <mergeCell ref="E36:E37"/>
    <mergeCell ref="K48:K49"/>
    <mergeCell ref="K44:K45"/>
    <mergeCell ref="G48:G49"/>
    <mergeCell ref="J42:J43"/>
    <mergeCell ref="K30:K31"/>
    <mergeCell ref="F32:J33"/>
    <mergeCell ref="H42:H43"/>
    <mergeCell ref="K38:K39"/>
    <mergeCell ref="F18:J19"/>
    <mergeCell ref="F28:J29"/>
    <mergeCell ref="F24:J25"/>
    <mergeCell ref="E14:E15"/>
    <mergeCell ref="E24:E25"/>
    <mergeCell ref="F22:J23"/>
    <mergeCell ref="F10:J10"/>
    <mergeCell ref="F14:J15"/>
    <mergeCell ref="F20:J21"/>
    <mergeCell ref="K12:K13"/>
    <mergeCell ref="E1:K3"/>
    <mergeCell ref="E4:K4"/>
    <mergeCell ref="F6:J7"/>
    <mergeCell ref="K18:K19"/>
    <mergeCell ref="G8:J9"/>
    <mergeCell ref="E11:K11"/>
    <mergeCell ref="E12:E13"/>
    <mergeCell ref="F12:J13"/>
    <mergeCell ref="E8:E9"/>
    <mergeCell ref="F8:F9"/>
    <mergeCell ref="K16:K17"/>
    <mergeCell ref="J16:J17"/>
    <mergeCell ref="K26:K27"/>
    <mergeCell ref="K20:K21"/>
    <mergeCell ref="F50:F51"/>
    <mergeCell ref="I50:I51"/>
    <mergeCell ref="F44:F45"/>
    <mergeCell ref="H44:H45"/>
    <mergeCell ref="E46:E47"/>
    <mergeCell ref="I44:I45"/>
    <mergeCell ref="F46:J46"/>
    <mergeCell ref="G44:G45"/>
    <mergeCell ref="J44:J45"/>
    <mergeCell ref="J50:J51"/>
    <mergeCell ref="G50:G51"/>
    <mergeCell ref="F53:J53"/>
    <mergeCell ref="E52:E53"/>
  </mergeCells>
  <phoneticPr fontId="12" type="noConversion"/>
  <printOptions horizontalCentered="1" verticalCentered="1"/>
  <pageMargins left="0.2" right="0.2" top="1" bottom="1" header="0.3" footer="0.3"/>
  <pageSetup scale="37" orientation="landscape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FB6B5-A07E-1C4B-B7A9-68BBE664621F}">
  <sheetPr codeName="Sheet5">
    <pageSetUpPr fitToPage="1"/>
  </sheetPr>
  <dimension ref="A1:Z99"/>
  <sheetViews>
    <sheetView tabSelected="1" topLeftCell="B1" zoomScale="50" zoomScaleNormal="50" zoomScalePageLayoutView="75" workbookViewId="0">
      <selection activeCell="B1" sqref="B1"/>
    </sheetView>
  </sheetViews>
  <sheetFormatPr baseColWidth="10" defaultColWidth="9.1640625" defaultRowHeight="18" x14ac:dyDescent="0.2"/>
  <cols>
    <col min="1" max="1" width="9.33203125" style="17" hidden="1" customWidth="1"/>
    <col min="2" max="3" width="13" style="2" customWidth="1"/>
    <col min="4" max="4" width="10.83203125" style="2" customWidth="1"/>
    <col min="5" max="5" width="37.83203125" style="19" customWidth="1"/>
    <col min="6" max="6" width="37.83203125" style="19" bestFit="1" customWidth="1"/>
    <col min="7" max="7" width="37.83203125" style="20" bestFit="1" customWidth="1"/>
    <col min="8" max="8" width="37.83203125" style="18" bestFit="1" customWidth="1"/>
    <col min="9" max="9" width="37.83203125" style="19" bestFit="1" customWidth="1"/>
    <col min="10" max="10" width="37.6640625" style="19" customWidth="1"/>
    <col min="11" max="11" width="37.83203125" style="19" customWidth="1"/>
    <col min="12" max="12" width="10.83203125" style="4" customWidth="1"/>
    <col min="13" max="13" width="12.83203125" style="2" customWidth="1"/>
    <col min="14" max="14" width="9.5" style="21" hidden="1" customWidth="1"/>
    <col min="15" max="15" width="30.5" style="3" hidden="1" customWidth="1"/>
    <col min="16" max="16" width="26.33203125" style="3" hidden="1" customWidth="1"/>
    <col min="17" max="17" width="15.5" style="2" bestFit="1" customWidth="1"/>
    <col min="18" max="18" width="25" style="3" bestFit="1" customWidth="1"/>
    <col min="19" max="19" width="37.33203125" style="6" bestFit="1" customWidth="1"/>
    <col min="20" max="20" width="15" style="6" customWidth="1"/>
    <col min="21" max="21" width="36.83203125" style="8" customWidth="1"/>
    <col min="22" max="22" width="9.1640625" style="3"/>
    <col min="23" max="23" width="10" style="3" customWidth="1"/>
    <col min="24" max="24" width="15" style="3" bestFit="1" customWidth="1"/>
    <col min="25" max="16384" width="9.1640625" style="3"/>
  </cols>
  <sheetData>
    <row r="1" spans="1:21" ht="25" customHeight="1" x14ac:dyDescent="0.2">
      <c r="A1" s="1"/>
      <c r="B1" s="65"/>
      <c r="C1" s="66"/>
      <c r="D1" s="67"/>
      <c r="E1" s="114" t="s">
        <v>86</v>
      </c>
      <c r="F1" s="114"/>
      <c r="G1" s="114"/>
      <c r="H1" s="114"/>
      <c r="I1" s="114"/>
      <c r="J1" s="114"/>
      <c r="K1" s="114"/>
      <c r="L1" s="67"/>
      <c r="M1" s="68"/>
      <c r="N1" s="47"/>
      <c r="O1" s="47"/>
      <c r="P1" s="47"/>
      <c r="Q1" s="66"/>
      <c r="R1"/>
      <c r="S1"/>
      <c r="T1"/>
      <c r="U1"/>
    </row>
    <row r="2" spans="1:21" ht="25" customHeight="1" x14ac:dyDescent="0.2">
      <c r="A2" s="1"/>
      <c r="B2" s="66"/>
      <c r="C2" s="66"/>
      <c r="D2" s="67"/>
      <c r="E2" s="114"/>
      <c r="F2" s="114"/>
      <c r="G2" s="114"/>
      <c r="H2" s="114"/>
      <c r="I2" s="114"/>
      <c r="J2" s="114"/>
      <c r="K2" s="114"/>
      <c r="L2" s="67"/>
      <c r="M2" s="68"/>
      <c r="N2" s="47"/>
      <c r="O2" s="47"/>
      <c r="P2" s="47"/>
      <c r="Q2" s="66"/>
      <c r="R2"/>
      <c r="S2"/>
      <c r="T2"/>
      <c r="U2"/>
    </row>
    <row r="3" spans="1:21" ht="25" customHeight="1" x14ac:dyDescent="0.2">
      <c r="A3" s="1"/>
      <c r="B3" s="66"/>
      <c r="C3" s="66"/>
      <c r="D3" s="67"/>
      <c r="E3" s="114"/>
      <c r="F3" s="114"/>
      <c r="G3" s="114"/>
      <c r="H3" s="114"/>
      <c r="I3" s="114"/>
      <c r="J3" s="114"/>
      <c r="K3" s="114"/>
      <c r="L3" s="67"/>
      <c r="M3" s="66"/>
      <c r="N3" s="47"/>
      <c r="O3" s="47"/>
      <c r="P3" s="47"/>
      <c r="Q3" s="66"/>
      <c r="R3"/>
      <c r="S3"/>
      <c r="T3"/>
      <c r="U3"/>
    </row>
    <row r="4" spans="1:21" ht="25" customHeight="1" x14ac:dyDescent="0.2">
      <c r="A4" s="1"/>
      <c r="B4" s="68"/>
      <c r="C4" s="68"/>
      <c r="D4" s="67"/>
      <c r="E4" s="115" t="s">
        <v>152</v>
      </c>
      <c r="F4" s="116"/>
      <c r="G4" s="116"/>
      <c r="H4" s="116"/>
      <c r="I4" s="116"/>
      <c r="J4" s="116"/>
      <c r="K4" s="117"/>
      <c r="L4" s="67"/>
      <c r="M4" s="66"/>
      <c r="N4" s="47"/>
      <c r="O4" s="69" t="s">
        <v>0</v>
      </c>
      <c r="P4" s="70"/>
      <c r="Q4" s="68"/>
      <c r="R4"/>
      <c r="S4"/>
      <c r="T4"/>
      <c r="U4"/>
    </row>
    <row r="5" spans="1:21" ht="25" customHeight="1" x14ac:dyDescent="0.2">
      <c r="A5" s="5" t="s">
        <v>1</v>
      </c>
      <c r="B5" s="71" t="s">
        <v>2</v>
      </c>
      <c r="C5" s="71" t="s">
        <v>3</v>
      </c>
      <c r="D5" s="72" t="s">
        <v>1</v>
      </c>
      <c r="E5" s="73">
        <f>Semana49!E5+21</f>
        <v>44913</v>
      </c>
      <c r="F5" s="22">
        <f t="shared" ref="F5:K5" si="0">E5+1</f>
        <v>44914</v>
      </c>
      <c r="G5" s="22">
        <f t="shared" si="0"/>
        <v>44915</v>
      </c>
      <c r="H5" s="22">
        <f t="shared" si="0"/>
        <v>44916</v>
      </c>
      <c r="I5" s="22">
        <f t="shared" si="0"/>
        <v>44917</v>
      </c>
      <c r="J5" s="22">
        <f t="shared" si="0"/>
        <v>44918</v>
      </c>
      <c r="K5" s="23">
        <f t="shared" si="0"/>
        <v>44919</v>
      </c>
      <c r="L5" s="72" t="s">
        <v>1</v>
      </c>
      <c r="M5" s="71" t="s">
        <v>4</v>
      </c>
      <c r="N5" s="74" t="s">
        <v>1</v>
      </c>
      <c r="O5" s="42"/>
      <c r="P5" s="42"/>
      <c r="Q5" s="71" t="s">
        <v>150</v>
      </c>
      <c r="R5"/>
      <c r="S5"/>
      <c r="T5"/>
      <c r="U5"/>
    </row>
    <row r="6" spans="1:21" ht="25" customHeight="1" x14ac:dyDescent="0.2">
      <c r="A6" s="7" t="s">
        <v>5</v>
      </c>
      <c r="B6" s="43">
        <f t="shared" ref="B6:B53" si="1">Q6- (3/24)</f>
        <v>0</v>
      </c>
      <c r="C6" s="39">
        <f t="shared" ref="C6:C53" si="2">Q6- (2/24)</f>
        <v>4.1666666666666671E-2</v>
      </c>
      <c r="D6" s="44">
        <f>L6</f>
        <v>0.33333333333333337</v>
      </c>
      <c r="E6" s="62" t="s">
        <v>99</v>
      </c>
      <c r="F6" s="118" t="s">
        <v>117</v>
      </c>
      <c r="G6" s="119"/>
      <c r="H6" s="119"/>
      <c r="I6" s="119"/>
      <c r="J6" s="120"/>
      <c r="K6" s="60" t="s">
        <v>138</v>
      </c>
      <c r="L6" s="44">
        <f>Q6+ (5/24)</f>
        <v>0.33333333333333337</v>
      </c>
      <c r="M6" s="39">
        <f t="shared" ref="M6:M53" si="3">Q6- (1/24)</f>
        <v>8.3333333333333343E-2</v>
      </c>
      <c r="N6" s="40" t="s">
        <v>5</v>
      </c>
      <c r="O6" s="41" t="s">
        <v>6</v>
      </c>
      <c r="P6" s="42" t="s">
        <v>7</v>
      </c>
      <c r="Q6" s="43">
        <v>0.125</v>
      </c>
      <c r="R6"/>
      <c r="S6"/>
      <c r="T6"/>
      <c r="U6"/>
    </row>
    <row r="7" spans="1:21" ht="25" customHeight="1" x14ac:dyDescent="0.2">
      <c r="A7" s="7" t="s">
        <v>8</v>
      </c>
      <c r="B7" s="43">
        <f t="shared" si="1"/>
        <v>2.0833333333333343E-2</v>
      </c>
      <c r="C7" s="39">
        <f t="shared" si="2"/>
        <v>6.2500000000000014E-2</v>
      </c>
      <c r="D7" s="44">
        <f>L7</f>
        <v>0.35416666666666669</v>
      </c>
      <c r="E7" s="80" t="s">
        <v>140</v>
      </c>
      <c r="F7" s="121"/>
      <c r="G7" s="122"/>
      <c r="H7" s="122"/>
      <c r="I7" s="122"/>
      <c r="J7" s="123"/>
      <c r="K7" s="37" t="s">
        <v>114</v>
      </c>
      <c r="L7" s="44">
        <f t="shared" ref="L7:L53" si="4">Q7+ (5/24)</f>
        <v>0.35416666666666669</v>
      </c>
      <c r="M7" s="39">
        <f t="shared" si="3"/>
        <v>0.10416666666666669</v>
      </c>
      <c r="N7" s="40" t="s">
        <v>8</v>
      </c>
      <c r="O7" s="41" t="s">
        <v>9</v>
      </c>
      <c r="P7" s="41"/>
      <c r="Q7" s="39">
        <v>0.14583333333333334</v>
      </c>
      <c r="R7"/>
      <c r="S7"/>
      <c r="T7"/>
      <c r="U7"/>
    </row>
    <row r="8" spans="1:21" ht="25" customHeight="1" x14ac:dyDescent="0.2">
      <c r="A8" s="7" t="s">
        <v>10</v>
      </c>
      <c r="B8" s="57">
        <f t="shared" si="1"/>
        <v>4.1666666666666657E-2</v>
      </c>
      <c r="C8" s="45">
        <f t="shared" si="2"/>
        <v>8.3333333333333329E-2</v>
      </c>
      <c r="D8" s="46">
        <f>L8</f>
        <v>0.375</v>
      </c>
      <c r="E8" s="104" t="s">
        <v>84</v>
      </c>
      <c r="F8" s="104" t="s">
        <v>121</v>
      </c>
      <c r="G8" s="139" t="s">
        <v>121</v>
      </c>
      <c r="H8" s="140"/>
      <c r="I8" s="140"/>
      <c r="J8" s="141"/>
      <c r="K8" s="76" t="s">
        <v>115</v>
      </c>
      <c r="L8" s="46">
        <f t="shared" si="4"/>
        <v>0.375</v>
      </c>
      <c r="M8" s="45">
        <f>Q8- (1/24)</f>
        <v>0.125</v>
      </c>
      <c r="N8" s="40" t="s">
        <v>10</v>
      </c>
      <c r="O8" s="41"/>
      <c r="P8" s="41"/>
      <c r="Q8" s="45">
        <v>0.16666666666666666</v>
      </c>
      <c r="R8"/>
      <c r="S8"/>
      <c r="T8"/>
      <c r="U8"/>
    </row>
    <row r="9" spans="1:21" ht="25" customHeight="1" x14ac:dyDescent="0.2">
      <c r="A9" s="7" t="s">
        <v>11</v>
      </c>
      <c r="B9" s="57">
        <f t="shared" si="1"/>
        <v>6.25E-2</v>
      </c>
      <c r="C9" s="45">
        <f t="shared" si="2"/>
        <v>0.10416666666666667</v>
      </c>
      <c r="D9" s="46">
        <f>L9</f>
        <v>0.39583333333333337</v>
      </c>
      <c r="E9" s="105"/>
      <c r="F9" s="105"/>
      <c r="G9" s="142"/>
      <c r="H9" s="143"/>
      <c r="I9" s="143"/>
      <c r="J9" s="144"/>
      <c r="K9" s="64" t="s">
        <v>107</v>
      </c>
      <c r="L9" s="46">
        <f t="shared" si="4"/>
        <v>0.39583333333333337</v>
      </c>
      <c r="M9" s="45">
        <f t="shared" si="3"/>
        <v>0.14583333333333334</v>
      </c>
      <c r="N9" s="40" t="s">
        <v>11</v>
      </c>
      <c r="O9" s="41"/>
      <c r="P9" s="41"/>
      <c r="Q9" s="45">
        <v>0.1875</v>
      </c>
      <c r="R9"/>
      <c r="S9"/>
      <c r="T9"/>
      <c r="U9"/>
    </row>
    <row r="10" spans="1:21" ht="25" customHeight="1" x14ac:dyDescent="0.2">
      <c r="A10" s="7" t="s">
        <v>12</v>
      </c>
      <c r="B10" s="43">
        <f t="shared" si="1"/>
        <v>8.3333333333333343E-2</v>
      </c>
      <c r="C10" s="39">
        <f t="shared" si="2"/>
        <v>0.125</v>
      </c>
      <c r="D10" s="44">
        <f t="shared" ref="D10:D53" si="5">L10</f>
        <v>0.41666666666666669</v>
      </c>
      <c r="E10" s="28" t="s">
        <v>125</v>
      </c>
      <c r="F10" s="107" t="s">
        <v>112</v>
      </c>
      <c r="G10" s="108"/>
      <c r="H10" s="108"/>
      <c r="I10" s="108"/>
      <c r="J10" s="109"/>
      <c r="K10" s="60" t="s">
        <v>138</v>
      </c>
      <c r="L10" s="44">
        <f t="shared" si="4"/>
        <v>0.41666666666666669</v>
      </c>
      <c r="M10" s="39">
        <f t="shared" si="3"/>
        <v>0.16666666666666669</v>
      </c>
      <c r="N10" s="40" t="s">
        <v>12</v>
      </c>
      <c r="O10" s="41"/>
      <c r="P10" s="41"/>
      <c r="Q10" s="39">
        <v>0.20833333333333334</v>
      </c>
      <c r="R10"/>
      <c r="S10"/>
      <c r="T10"/>
      <c r="U10"/>
    </row>
    <row r="11" spans="1:21" ht="25" customHeight="1" x14ac:dyDescent="0.2">
      <c r="A11" s="7" t="s">
        <v>13</v>
      </c>
      <c r="B11" s="43">
        <f t="shared" si="1"/>
        <v>0.10416666666666666</v>
      </c>
      <c r="C11" s="39">
        <f t="shared" si="2"/>
        <v>0.14583333333333331</v>
      </c>
      <c r="D11" s="44">
        <f t="shared" si="5"/>
        <v>0.4375</v>
      </c>
      <c r="E11" s="124" t="s">
        <v>106</v>
      </c>
      <c r="F11" s="125"/>
      <c r="G11" s="125"/>
      <c r="H11" s="125"/>
      <c r="I11" s="125"/>
      <c r="J11" s="125"/>
      <c r="K11" s="126"/>
      <c r="L11" s="44">
        <f t="shared" si="4"/>
        <v>0.4375</v>
      </c>
      <c r="M11" s="39">
        <f t="shared" si="3"/>
        <v>0.1875</v>
      </c>
      <c r="N11" s="40" t="s">
        <v>13</v>
      </c>
      <c r="O11" s="41"/>
      <c r="P11" s="41"/>
      <c r="Q11" s="39">
        <v>0.22916666666666666</v>
      </c>
      <c r="R11"/>
      <c r="S11"/>
      <c r="T11"/>
      <c r="U11"/>
    </row>
    <row r="12" spans="1:21" ht="25" customHeight="1" x14ac:dyDescent="0.2">
      <c r="A12" s="7" t="s">
        <v>14</v>
      </c>
      <c r="B12" s="57">
        <f t="shared" si="1"/>
        <v>0.125</v>
      </c>
      <c r="C12" s="45">
        <f t="shared" si="2"/>
        <v>0.16666666666666669</v>
      </c>
      <c r="D12" s="46">
        <f t="shared" si="5"/>
        <v>0.45833333333333337</v>
      </c>
      <c r="E12" s="104" t="s">
        <v>116</v>
      </c>
      <c r="F12" s="133" t="s">
        <v>113</v>
      </c>
      <c r="G12" s="134"/>
      <c r="H12" s="134"/>
      <c r="I12" s="134"/>
      <c r="J12" s="135"/>
      <c r="K12" s="100" t="s">
        <v>116</v>
      </c>
      <c r="L12" s="46">
        <f t="shared" si="4"/>
        <v>0.45833333333333337</v>
      </c>
      <c r="M12" s="45">
        <f t="shared" si="3"/>
        <v>0.20833333333333334</v>
      </c>
      <c r="N12" s="40" t="s">
        <v>14</v>
      </c>
      <c r="O12" s="41"/>
      <c r="P12" s="41"/>
      <c r="Q12" s="45">
        <v>0.25</v>
      </c>
      <c r="R12"/>
      <c r="S12"/>
      <c r="T12"/>
      <c r="U12"/>
    </row>
    <row r="13" spans="1:21" ht="25" customHeight="1" x14ac:dyDescent="0.2">
      <c r="A13" s="7" t="s">
        <v>15</v>
      </c>
      <c r="B13" s="57">
        <f t="shared" si="1"/>
        <v>0.14583333333333331</v>
      </c>
      <c r="C13" s="45">
        <f t="shared" si="2"/>
        <v>0.1875</v>
      </c>
      <c r="D13" s="46">
        <f t="shared" si="5"/>
        <v>0.47916666666666663</v>
      </c>
      <c r="E13" s="106"/>
      <c r="F13" s="136"/>
      <c r="G13" s="137"/>
      <c r="H13" s="137"/>
      <c r="I13" s="137"/>
      <c r="J13" s="138"/>
      <c r="K13" s="101"/>
      <c r="L13" s="46">
        <f t="shared" si="4"/>
        <v>0.47916666666666663</v>
      </c>
      <c r="M13" s="45">
        <f t="shared" si="3"/>
        <v>0.22916666666666666</v>
      </c>
      <c r="N13" s="40" t="s">
        <v>15</v>
      </c>
      <c r="O13" s="41" t="s">
        <v>16</v>
      </c>
      <c r="P13" s="41"/>
      <c r="Q13" s="45">
        <v>0.27083333333333331</v>
      </c>
      <c r="R13"/>
      <c r="S13"/>
      <c r="T13"/>
      <c r="U13"/>
    </row>
    <row r="14" spans="1:21" ht="25" customHeight="1" x14ac:dyDescent="0.2">
      <c r="A14" s="7" t="s">
        <v>17</v>
      </c>
      <c r="B14" s="43">
        <f t="shared" si="1"/>
        <v>0.16666666666666669</v>
      </c>
      <c r="C14" s="39">
        <f t="shared" si="2"/>
        <v>0.20833333333333337</v>
      </c>
      <c r="D14" s="44">
        <f t="shared" si="5"/>
        <v>0.5</v>
      </c>
      <c r="E14" s="102" t="s">
        <v>78</v>
      </c>
      <c r="F14" s="127" t="s">
        <v>131</v>
      </c>
      <c r="G14" s="128"/>
      <c r="H14" s="128"/>
      <c r="I14" s="128"/>
      <c r="J14" s="129"/>
      <c r="K14" s="89" t="s">
        <v>76</v>
      </c>
      <c r="L14" s="44">
        <f t="shared" si="4"/>
        <v>0.5</v>
      </c>
      <c r="M14" s="39">
        <f t="shared" si="3"/>
        <v>0.25</v>
      </c>
      <c r="N14" s="40" t="s">
        <v>17</v>
      </c>
      <c r="O14" s="41"/>
      <c r="P14" s="41"/>
      <c r="Q14" s="39">
        <v>0.29166666666666669</v>
      </c>
      <c r="R14"/>
      <c r="S14"/>
      <c r="T14"/>
      <c r="U14"/>
    </row>
    <row r="15" spans="1:21" ht="25" customHeight="1" x14ac:dyDescent="0.2">
      <c r="A15" s="7" t="s">
        <v>18</v>
      </c>
      <c r="B15" s="43">
        <f t="shared" si="1"/>
        <v>0.1875</v>
      </c>
      <c r="C15" s="39">
        <f t="shared" si="2"/>
        <v>0.22916666666666669</v>
      </c>
      <c r="D15" s="44">
        <f t="shared" si="5"/>
        <v>0.52083333333333337</v>
      </c>
      <c r="E15" s="111"/>
      <c r="F15" s="130"/>
      <c r="G15" s="131"/>
      <c r="H15" s="131"/>
      <c r="I15" s="131"/>
      <c r="J15" s="132"/>
      <c r="K15" s="88" t="s">
        <v>146</v>
      </c>
      <c r="L15" s="44">
        <f t="shared" si="4"/>
        <v>0.52083333333333337</v>
      </c>
      <c r="M15" s="39">
        <f t="shared" si="3"/>
        <v>0.27083333333333331</v>
      </c>
      <c r="N15" s="40" t="s">
        <v>18</v>
      </c>
      <c r="O15" s="41"/>
      <c r="P15" s="41"/>
      <c r="Q15" s="39">
        <v>0.3125</v>
      </c>
      <c r="R15"/>
      <c r="S15"/>
      <c r="T15"/>
      <c r="U15"/>
    </row>
    <row r="16" spans="1:21" ht="25" customHeight="1" x14ac:dyDescent="0.2">
      <c r="A16" s="7"/>
      <c r="B16" s="57">
        <f t="shared" si="1"/>
        <v>0.20833333333333331</v>
      </c>
      <c r="C16" s="45">
        <f t="shared" si="2"/>
        <v>0.25</v>
      </c>
      <c r="D16" s="46">
        <f t="shared" si="5"/>
        <v>0.54166666666666663</v>
      </c>
      <c r="E16" s="85" t="s">
        <v>144</v>
      </c>
      <c r="F16" s="87" t="s">
        <v>147</v>
      </c>
      <c r="G16" s="94" t="s">
        <v>146</v>
      </c>
      <c r="H16" s="76" t="s">
        <v>115</v>
      </c>
      <c r="I16" s="77" t="s">
        <v>114</v>
      </c>
      <c r="J16" s="113" t="s">
        <v>100</v>
      </c>
      <c r="K16" s="100" t="s">
        <v>94</v>
      </c>
      <c r="L16" s="46">
        <f t="shared" si="4"/>
        <v>0.54166666666666663</v>
      </c>
      <c r="M16" s="45">
        <f t="shared" si="3"/>
        <v>0.29166666666666663</v>
      </c>
      <c r="N16" s="40" t="s">
        <v>19</v>
      </c>
      <c r="O16" s="41" t="s">
        <v>20</v>
      </c>
      <c r="P16" s="41"/>
      <c r="Q16" s="45">
        <v>0.33333333333333331</v>
      </c>
      <c r="R16"/>
      <c r="S16"/>
      <c r="T16"/>
      <c r="U16"/>
    </row>
    <row r="17" spans="1:21" ht="25" customHeight="1" x14ac:dyDescent="0.2">
      <c r="A17" s="7" t="s">
        <v>19</v>
      </c>
      <c r="B17" s="57">
        <f t="shared" si="1"/>
        <v>0.22916666666666669</v>
      </c>
      <c r="C17" s="45">
        <f t="shared" si="2"/>
        <v>0.27083333333333337</v>
      </c>
      <c r="D17" s="46">
        <f t="shared" si="5"/>
        <v>0.5625</v>
      </c>
      <c r="E17" s="26" t="s">
        <v>95</v>
      </c>
      <c r="F17" s="64" t="s">
        <v>108</v>
      </c>
      <c r="G17" s="64" t="s">
        <v>80</v>
      </c>
      <c r="H17" s="75" t="s">
        <v>105</v>
      </c>
      <c r="I17" s="64" t="s">
        <v>82</v>
      </c>
      <c r="J17" s="110"/>
      <c r="K17" s="110"/>
      <c r="L17" s="46">
        <f t="shared" si="4"/>
        <v>0.5625</v>
      </c>
      <c r="M17" s="45">
        <f t="shared" si="3"/>
        <v>0.3125</v>
      </c>
      <c r="N17" s="40" t="s">
        <v>21</v>
      </c>
      <c r="O17" s="41"/>
      <c r="P17" s="41"/>
      <c r="Q17" s="45">
        <v>0.35416666666666669</v>
      </c>
      <c r="R17"/>
      <c r="S17"/>
      <c r="T17"/>
      <c r="U17"/>
    </row>
    <row r="18" spans="1:21" ht="25" customHeight="1" x14ac:dyDescent="0.2">
      <c r="A18" s="7" t="s">
        <v>21</v>
      </c>
      <c r="B18" s="43">
        <f t="shared" si="1"/>
        <v>0.25</v>
      </c>
      <c r="C18" s="39">
        <f t="shared" si="2"/>
        <v>0.29166666666666669</v>
      </c>
      <c r="D18" s="44">
        <f t="shared" si="5"/>
        <v>0.58333333333333337</v>
      </c>
      <c r="E18" s="27" t="s">
        <v>81</v>
      </c>
      <c r="F18" s="118" t="s">
        <v>117</v>
      </c>
      <c r="G18" s="119"/>
      <c r="H18" s="119"/>
      <c r="I18" s="119"/>
      <c r="J18" s="120"/>
      <c r="K18" s="102" t="s">
        <v>75</v>
      </c>
      <c r="L18" s="44">
        <f t="shared" si="4"/>
        <v>0.58333333333333337</v>
      </c>
      <c r="M18" s="39">
        <f t="shared" si="3"/>
        <v>0.33333333333333331</v>
      </c>
      <c r="N18" s="40" t="s">
        <v>22</v>
      </c>
      <c r="O18" s="41" t="s">
        <v>23</v>
      </c>
      <c r="P18" s="41"/>
      <c r="Q18" s="39">
        <v>0.375</v>
      </c>
      <c r="R18"/>
      <c r="S18"/>
      <c r="T18"/>
      <c r="U18"/>
    </row>
    <row r="19" spans="1:21" ht="25" customHeight="1" x14ac:dyDescent="0.2">
      <c r="A19" s="7" t="s">
        <v>22</v>
      </c>
      <c r="B19" s="43">
        <f t="shared" si="1"/>
        <v>0.27083333333333331</v>
      </c>
      <c r="C19" s="39">
        <f t="shared" si="2"/>
        <v>0.3125</v>
      </c>
      <c r="D19" s="44">
        <f t="shared" si="5"/>
        <v>0.60416666666666663</v>
      </c>
      <c r="E19" s="29" t="s">
        <v>143</v>
      </c>
      <c r="F19" s="121"/>
      <c r="G19" s="122"/>
      <c r="H19" s="122"/>
      <c r="I19" s="122"/>
      <c r="J19" s="123"/>
      <c r="K19" s="111"/>
      <c r="L19" s="44">
        <f t="shared" si="4"/>
        <v>0.60416666666666663</v>
      </c>
      <c r="M19" s="39">
        <f t="shared" si="3"/>
        <v>0.35416666666666663</v>
      </c>
      <c r="N19" s="40" t="s">
        <v>24</v>
      </c>
      <c r="O19" s="41"/>
      <c r="P19" s="41"/>
      <c r="Q19" s="39">
        <v>0.39583333333333331</v>
      </c>
      <c r="R19"/>
      <c r="S19"/>
      <c r="T19"/>
      <c r="U19"/>
    </row>
    <row r="20" spans="1:21" ht="25" customHeight="1" x14ac:dyDescent="0.2">
      <c r="A20" s="7" t="s">
        <v>24</v>
      </c>
      <c r="B20" s="57">
        <f t="shared" si="1"/>
        <v>0.29166666666666669</v>
      </c>
      <c r="C20" s="45">
        <f t="shared" si="2"/>
        <v>0.33333333333333337</v>
      </c>
      <c r="D20" s="46">
        <f t="shared" si="5"/>
        <v>0.625</v>
      </c>
      <c r="E20" s="30" t="s">
        <v>80</v>
      </c>
      <c r="F20" s="148" t="s">
        <v>131</v>
      </c>
      <c r="G20" s="149"/>
      <c r="H20" s="149"/>
      <c r="I20" s="149"/>
      <c r="J20" s="150"/>
      <c r="K20" s="113" t="s">
        <v>100</v>
      </c>
      <c r="L20" s="46">
        <f t="shared" si="4"/>
        <v>0.625</v>
      </c>
      <c r="M20" s="45">
        <f t="shared" si="3"/>
        <v>0.375</v>
      </c>
      <c r="N20" s="40" t="s">
        <v>25</v>
      </c>
      <c r="O20" s="41"/>
      <c r="P20" s="41"/>
      <c r="Q20" s="45">
        <v>0.41666666666666669</v>
      </c>
      <c r="R20"/>
      <c r="S20"/>
      <c r="T20"/>
      <c r="U20"/>
    </row>
    <row r="21" spans="1:21" ht="25" customHeight="1" x14ac:dyDescent="0.2">
      <c r="A21" s="7" t="s">
        <v>25</v>
      </c>
      <c r="B21" s="57">
        <f t="shared" si="1"/>
        <v>0.3125</v>
      </c>
      <c r="C21" s="45">
        <f t="shared" si="2"/>
        <v>0.35416666666666669</v>
      </c>
      <c r="D21" s="46">
        <f t="shared" si="5"/>
        <v>0.64583333333333337</v>
      </c>
      <c r="E21" s="61" t="s">
        <v>105</v>
      </c>
      <c r="F21" s="151"/>
      <c r="G21" s="152"/>
      <c r="H21" s="152"/>
      <c r="I21" s="152"/>
      <c r="J21" s="153"/>
      <c r="K21" s="110"/>
      <c r="L21" s="46">
        <f t="shared" si="4"/>
        <v>0.64583333333333337</v>
      </c>
      <c r="M21" s="45">
        <f t="shared" si="3"/>
        <v>0.39583333333333331</v>
      </c>
      <c r="N21" s="40" t="s">
        <v>26</v>
      </c>
      <c r="O21" s="41"/>
      <c r="P21" s="41"/>
      <c r="Q21" s="45">
        <v>0.4375</v>
      </c>
      <c r="R21"/>
      <c r="S21"/>
      <c r="T21"/>
      <c r="U21"/>
    </row>
    <row r="22" spans="1:21" ht="25" customHeight="1" x14ac:dyDescent="0.2">
      <c r="A22" s="7" t="s">
        <v>26</v>
      </c>
      <c r="B22" s="43">
        <f t="shared" si="1"/>
        <v>0.33333333333333331</v>
      </c>
      <c r="C22" s="39">
        <f t="shared" si="2"/>
        <v>0.375</v>
      </c>
      <c r="D22" s="44">
        <f t="shared" si="5"/>
        <v>0.66666666666666663</v>
      </c>
      <c r="E22" s="35" t="s">
        <v>107</v>
      </c>
      <c r="F22" s="154" t="s">
        <v>130</v>
      </c>
      <c r="G22" s="119"/>
      <c r="H22" s="119"/>
      <c r="I22" s="119"/>
      <c r="J22" s="120"/>
      <c r="K22" s="93" t="s">
        <v>149</v>
      </c>
      <c r="L22" s="44">
        <f t="shared" si="4"/>
        <v>0.66666666666666663</v>
      </c>
      <c r="M22" s="39">
        <f t="shared" si="3"/>
        <v>0.41666666666666663</v>
      </c>
      <c r="N22" s="40" t="s">
        <v>27</v>
      </c>
      <c r="O22" s="41" t="s">
        <v>28</v>
      </c>
      <c r="P22" s="41" t="s">
        <v>29</v>
      </c>
      <c r="Q22" s="39">
        <v>0.45833333333333331</v>
      </c>
      <c r="R22"/>
      <c r="S22"/>
      <c r="T22"/>
      <c r="U22"/>
    </row>
    <row r="23" spans="1:21" ht="25" customHeight="1" x14ac:dyDescent="0.2">
      <c r="A23" s="7" t="s">
        <v>27</v>
      </c>
      <c r="B23" s="43">
        <f t="shared" si="1"/>
        <v>0.35416666666666669</v>
      </c>
      <c r="C23" s="39">
        <f t="shared" si="2"/>
        <v>0.39583333333333337</v>
      </c>
      <c r="D23" s="44">
        <f t="shared" si="5"/>
        <v>0.6875</v>
      </c>
      <c r="E23" s="88" t="s">
        <v>146</v>
      </c>
      <c r="F23" s="121"/>
      <c r="G23" s="122"/>
      <c r="H23" s="122"/>
      <c r="I23" s="122"/>
      <c r="J23" s="123"/>
      <c r="K23" s="81" t="s">
        <v>115</v>
      </c>
      <c r="L23" s="44">
        <f t="shared" si="4"/>
        <v>0.6875</v>
      </c>
      <c r="M23" s="39">
        <f t="shared" si="3"/>
        <v>0.4375</v>
      </c>
      <c r="N23" s="40" t="s">
        <v>30</v>
      </c>
      <c r="O23" s="41"/>
      <c r="P23" s="41"/>
      <c r="Q23" s="39">
        <v>0.47916666666666669</v>
      </c>
      <c r="R23"/>
      <c r="S23"/>
      <c r="T23"/>
      <c r="U23"/>
    </row>
    <row r="24" spans="1:21" ht="25" customHeight="1" x14ac:dyDescent="0.2">
      <c r="A24" s="7" t="s">
        <v>30</v>
      </c>
      <c r="B24" s="57">
        <f t="shared" si="1"/>
        <v>0.375</v>
      </c>
      <c r="C24" s="45">
        <f t="shared" si="2"/>
        <v>0.41666666666666669</v>
      </c>
      <c r="D24" s="46">
        <f t="shared" si="5"/>
        <v>0.70833333333333337</v>
      </c>
      <c r="E24" s="104" t="s">
        <v>94</v>
      </c>
      <c r="F24" s="155" t="s">
        <v>141</v>
      </c>
      <c r="G24" s="156"/>
      <c r="H24" s="156"/>
      <c r="I24" s="156"/>
      <c r="J24" s="157"/>
      <c r="K24" s="64" t="s">
        <v>138</v>
      </c>
      <c r="L24" s="46">
        <f t="shared" si="4"/>
        <v>0.70833333333333337</v>
      </c>
      <c r="M24" s="45">
        <f t="shared" si="3"/>
        <v>0.45833333333333331</v>
      </c>
      <c r="N24" s="40" t="s">
        <v>31</v>
      </c>
      <c r="O24" s="41" t="s">
        <v>32</v>
      </c>
      <c r="P24" s="41" t="s">
        <v>33</v>
      </c>
      <c r="Q24" s="45">
        <v>0.5</v>
      </c>
    </row>
    <row r="25" spans="1:21" ht="25" customHeight="1" x14ac:dyDescent="0.2">
      <c r="A25" s="7" t="s">
        <v>31</v>
      </c>
      <c r="B25" s="57">
        <f t="shared" si="1"/>
        <v>0.39583333333333337</v>
      </c>
      <c r="C25" s="45">
        <f t="shared" si="2"/>
        <v>0.43750000000000006</v>
      </c>
      <c r="D25" s="46">
        <f t="shared" si="5"/>
        <v>0.72916666666666674</v>
      </c>
      <c r="E25" s="105"/>
      <c r="F25" s="158"/>
      <c r="G25" s="159"/>
      <c r="H25" s="159"/>
      <c r="I25" s="159"/>
      <c r="J25" s="160"/>
      <c r="K25" s="36" t="s">
        <v>107</v>
      </c>
      <c r="L25" s="46">
        <f t="shared" si="4"/>
        <v>0.72916666666666674</v>
      </c>
      <c r="M25" s="45">
        <f t="shared" si="3"/>
        <v>0.47916666666666669</v>
      </c>
      <c r="N25" s="40" t="s">
        <v>34</v>
      </c>
      <c r="O25" s="41"/>
      <c r="P25" s="41"/>
      <c r="Q25" s="45">
        <v>0.52083333333333337</v>
      </c>
    </row>
    <row r="26" spans="1:21" ht="25" customHeight="1" x14ac:dyDescent="0.2">
      <c r="A26" s="7" t="s">
        <v>34</v>
      </c>
      <c r="B26" s="43">
        <f t="shared" si="1"/>
        <v>0.41666666666666663</v>
      </c>
      <c r="C26" s="39">
        <f t="shared" si="2"/>
        <v>0.45833333333333331</v>
      </c>
      <c r="D26" s="44">
        <f t="shared" si="5"/>
        <v>0.75</v>
      </c>
      <c r="E26" s="37" t="s">
        <v>109</v>
      </c>
      <c r="F26" s="60" t="s">
        <v>83</v>
      </c>
      <c r="G26" s="60" t="s">
        <v>96</v>
      </c>
      <c r="H26" s="60" t="s">
        <v>122</v>
      </c>
      <c r="I26" s="37" t="s">
        <v>102</v>
      </c>
      <c r="J26" s="28" t="s">
        <v>123</v>
      </c>
      <c r="K26" s="102" t="s">
        <v>101</v>
      </c>
      <c r="L26" s="44">
        <f t="shared" si="4"/>
        <v>0.75</v>
      </c>
      <c r="M26" s="39">
        <f t="shared" si="3"/>
        <v>0.49999999999999994</v>
      </c>
      <c r="N26" s="40" t="s">
        <v>35</v>
      </c>
      <c r="O26" s="41"/>
      <c r="P26" s="41" t="s">
        <v>36</v>
      </c>
      <c r="Q26" s="39">
        <v>0.54166666666666663</v>
      </c>
      <c r="R26"/>
      <c r="S26"/>
      <c r="T26"/>
      <c r="U26"/>
    </row>
    <row r="27" spans="1:21" ht="25" customHeight="1" x14ac:dyDescent="0.2">
      <c r="A27" s="7" t="s">
        <v>35</v>
      </c>
      <c r="B27" s="43">
        <f t="shared" si="1"/>
        <v>0.4375</v>
      </c>
      <c r="C27" s="39">
        <f t="shared" si="2"/>
        <v>0.47916666666666669</v>
      </c>
      <c r="D27" s="44">
        <f t="shared" si="5"/>
        <v>0.77083333333333337</v>
      </c>
      <c r="E27" s="62" t="s">
        <v>137</v>
      </c>
      <c r="F27" s="80" t="s">
        <v>81</v>
      </c>
      <c r="G27" s="28" t="s">
        <v>95</v>
      </c>
      <c r="H27" s="27" t="s">
        <v>144</v>
      </c>
      <c r="I27" s="80" t="s">
        <v>81</v>
      </c>
      <c r="J27" s="29" t="s">
        <v>143</v>
      </c>
      <c r="K27" s="105"/>
      <c r="L27" s="44">
        <f t="shared" si="4"/>
        <v>0.77083333333333337</v>
      </c>
      <c r="M27" s="39">
        <f t="shared" si="3"/>
        <v>0.52083333333333337</v>
      </c>
      <c r="N27" s="40" t="s">
        <v>37</v>
      </c>
      <c r="O27" s="41"/>
      <c r="P27" s="41"/>
      <c r="Q27" s="39">
        <v>0.5625</v>
      </c>
      <c r="R27"/>
      <c r="S27"/>
      <c r="T27"/>
      <c r="U27"/>
    </row>
    <row r="28" spans="1:21" ht="25" customHeight="1" x14ac:dyDescent="0.2">
      <c r="A28" s="7" t="s">
        <v>37</v>
      </c>
      <c r="B28" s="57">
        <f t="shared" si="1"/>
        <v>0.45833333333333337</v>
      </c>
      <c r="C28" s="45">
        <f t="shared" si="2"/>
        <v>0.5</v>
      </c>
      <c r="D28" s="46">
        <f t="shared" si="5"/>
        <v>0.79166666666666674</v>
      </c>
      <c r="E28" s="64" t="s">
        <v>148</v>
      </c>
      <c r="F28" s="163" t="s">
        <v>142</v>
      </c>
      <c r="G28" s="164"/>
      <c r="H28" s="164"/>
      <c r="I28" s="164"/>
      <c r="J28" s="165"/>
      <c r="K28" s="92" t="s">
        <v>149</v>
      </c>
      <c r="L28" s="46">
        <f t="shared" si="4"/>
        <v>0.79166666666666674</v>
      </c>
      <c r="M28" s="45">
        <f t="shared" si="3"/>
        <v>0.54166666666666674</v>
      </c>
      <c r="N28" s="40" t="s">
        <v>38</v>
      </c>
      <c r="O28" s="41"/>
      <c r="P28" s="41" t="s">
        <v>39</v>
      </c>
      <c r="Q28" s="45">
        <v>0.58333333333333337</v>
      </c>
      <c r="R28"/>
      <c r="S28"/>
      <c r="T28"/>
      <c r="U28"/>
    </row>
    <row r="29" spans="1:21" ht="25" customHeight="1" x14ac:dyDescent="0.2">
      <c r="A29" s="7" t="s">
        <v>38</v>
      </c>
      <c r="B29" s="57">
        <f t="shared" si="1"/>
        <v>0.47916666666666663</v>
      </c>
      <c r="C29" s="45">
        <f t="shared" si="2"/>
        <v>0.52083333333333326</v>
      </c>
      <c r="D29" s="46">
        <f t="shared" si="5"/>
        <v>0.8125</v>
      </c>
      <c r="E29" s="76" t="s">
        <v>77</v>
      </c>
      <c r="F29" s="166"/>
      <c r="G29" s="167"/>
      <c r="H29" s="167"/>
      <c r="I29" s="167"/>
      <c r="J29" s="168"/>
      <c r="K29" s="59" t="s">
        <v>145</v>
      </c>
      <c r="L29" s="46">
        <f t="shared" si="4"/>
        <v>0.8125</v>
      </c>
      <c r="M29" s="45">
        <f t="shared" si="3"/>
        <v>0.5625</v>
      </c>
      <c r="N29" s="40" t="s">
        <v>40</v>
      </c>
      <c r="O29" s="41"/>
      <c r="P29" s="41"/>
      <c r="Q29" s="45">
        <v>0.60416666666666663</v>
      </c>
      <c r="R29"/>
      <c r="S29"/>
      <c r="T29"/>
      <c r="U29"/>
    </row>
    <row r="30" spans="1:21" ht="25" customHeight="1" x14ac:dyDescent="0.2">
      <c r="A30" s="7" t="s">
        <v>40</v>
      </c>
      <c r="B30" s="43">
        <f t="shared" si="1"/>
        <v>0.5</v>
      </c>
      <c r="C30" s="39">
        <f t="shared" si="2"/>
        <v>0.54166666666666663</v>
      </c>
      <c r="D30" s="44">
        <f t="shared" si="5"/>
        <v>0.83333333333333337</v>
      </c>
      <c r="E30" s="102" t="s">
        <v>79</v>
      </c>
      <c r="F30" s="118" t="s">
        <v>117</v>
      </c>
      <c r="G30" s="119"/>
      <c r="H30" s="119"/>
      <c r="I30" s="119"/>
      <c r="J30" s="120"/>
      <c r="K30" s="112" t="s">
        <v>128</v>
      </c>
      <c r="L30" s="44">
        <f t="shared" si="4"/>
        <v>0.83333333333333337</v>
      </c>
      <c r="M30" s="39">
        <f t="shared" si="3"/>
        <v>0.58333333333333337</v>
      </c>
      <c r="N30" s="40" t="s">
        <v>41</v>
      </c>
      <c r="O30" s="41" t="s">
        <v>42</v>
      </c>
      <c r="P30" s="41"/>
      <c r="Q30" s="39">
        <v>0.625</v>
      </c>
      <c r="R30"/>
      <c r="S30"/>
      <c r="T30"/>
      <c r="U30"/>
    </row>
    <row r="31" spans="1:21" ht="25" customHeight="1" x14ac:dyDescent="0.2">
      <c r="A31" s="7" t="s">
        <v>41</v>
      </c>
      <c r="B31" s="43">
        <f t="shared" si="1"/>
        <v>0.52083333333333337</v>
      </c>
      <c r="C31" s="39">
        <f t="shared" si="2"/>
        <v>0.5625</v>
      </c>
      <c r="D31" s="44">
        <f t="shared" si="5"/>
        <v>0.85416666666666674</v>
      </c>
      <c r="E31" s="103"/>
      <c r="F31" s="121"/>
      <c r="G31" s="122"/>
      <c r="H31" s="122"/>
      <c r="I31" s="122"/>
      <c r="J31" s="123"/>
      <c r="K31" s="103"/>
      <c r="L31" s="44">
        <f t="shared" si="4"/>
        <v>0.85416666666666674</v>
      </c>
      <c r="M31" s="39">
        <f t="shared" si="3"/>
        <v>0.60416666666666674</v>
      </c>
      <c r="N31" s="40" t="s">
        <v>43</v>
      </c>
      <c r="O31" s="41"/>
      <c r="P31" s="41"/>
      <c r="Q31" s="39">
        <v>0.64583333333333337</v>
      </c>
      <c r="R31"/>
      <c r="S31"/>
      <c r="T31"/>
      <c r="U31"/>
    </row>
    <row r="32" spans="1:21" ht="25" customHeight="1" x14ac:dyDescent="0.2">
      <c r="A32" s="7" t="s">
        <v>43</v>
      </c>
      <c r="B32" s="57">
        <f t="shared" si="1"/>
        <v>0.54166666666666663</v>
      </c>
      <c r="C32" s="45">
        <f t="shared" si="2"/>
        <v>0.58333333333333326</v>
      </c>
      <c r="D32" s="46">
        <f t="shared" si="5"/>
        <v>0.875</v>
      </c>
      <c r="E32" s="32" t="s">
        <v>80</v>
      </c>
      <c r="F32" s="162" t="s">
        <v>129</v>
      </c>
      <c r="G32" s="140"/>
      <c r="H32" s="140"/>
      <c r="I32" s="140"/>
      <c r="J32" s="141"/>
      <c r="K32" s="61" t="s">
        <v>108</v>
      </c>
      <c r="L32" s="46">
        <f t="shared" si="4"/>
        <v>0.875</v>
      </c>
      <c r="M32" s="45">
        <f t="shared" si="3"/>
        <v>0.625</v>
      </c>
      <c r="N32" s="40" t="s">
        <v>44</v>
      </c>
      <c r="O32" s="41" t="s">
        <v>20</v>
      </c>
      <c r="P32" s="41"/>
      <c r="Q32" s="45">
        <v>0.66666666666666663</v>
      </c>
      <c r="R32"/>
      <c r="S32"/>
      <c r="T32"/>
      <c r="U32"/>
    </row>
    <row r="33" spans="1:26" ht="25" customHeight="1" x14ac:dyDescent="0.2">
      <c r="A33" s="7" t="s">
        <v>44</v>
      </c>
      <c r="B33" s="57">
        <f t="shared" si="1"/>
        <v>0.5625</v>
      </c>
      <c r="C33" s="45">
        <f t="shared" si="2"/>
        <v>0.60416666666666663</v>
      </c>
      <c r="D33" s="46">
        <f t="shared" si="5"/>
        <v>0.89583333333333337</v>
      </c>
      <c r="E33" s="61" t="s">
        <v>105</v>
      </c>
      <c r="F33" s="142"/>
      <c r="G33" s="143"/>
      <c r="H33" s="143"/>
      <c r="I33" s="143"/>
      <c r="J33" s="144"/>
      <c r="K33" s="38" t="s">
        <v>105</v>
      </c>
      <c r="L33" s="46">
        <f t="shared" si="4"/>
        <v>0.89583333333333337</v>
      </c>
      <c r="M33" s="45">
        <f t="shared" si="3"/>
        <v>0.64583333333333337</v>
      </c>
      <c r="N33" s="40" t="s">
        <v>45</v>
      </c>
      <c r="O33" s="41"/>
      <c r="P33" s="41"/>
      <c r="Q33" s="45">
        <v>0.6875</v>
      </c>
      <c r="R33"/>
      <c r="S33"/>
      <c r="T33"/>
      <c r="U33"/>
    </row>
    <row r="34" spans="1:26" ht="25" customHeight="1" x14ac:dyDescent="0.2">
      <c r="A34" s="7" t="s">
        <v>45</v>
      </c>
      <c r="B34" s="43">
        <f t="shared" si="1"/>
        <v>0.58333333333333337</v>
      </c>
      <c r="C34" s="39">
        <f t="shared" si="2"/>
        <v>0.625</v>
      </c>
      <c r="D34" s="44">
        <f t="shared" si="5"/>
        <v>0.91666666666666674</v>
      </c>
      <c r="E34" s="60" t="s">
        <v>107</v>
      </c>
      <c r="F34" s="28" t="s">
        <v>132</v>
      </c>
      <c r="G34" s="63" t="s">
        <v>98</v>
      </c>
      <c r="H34" s="63" t="s">
        <v>133</v>
      </c>
      <c r="I34" s="28" t="s">
        <v>134</v>
      </c>
      <c r="J34" s="60" t="s">
        <v>104</v>
      </c>
      <c r="K34" s="60" t="s">
        <v>82</v>
      </c>
      <c r="L34" s="44">
        <f t="shared" si="4"/>
        <v>0.91666666666666674</v>
      </c>
      <c r="M34" s="39">
        <f t="shared" si="3"/>
        <v>0.66666666666666674</v>
      </c>
      <c r="N34" s="40" t="s">
        <v>46</v>
      </c>
      <c r="O34" s="41" t="s">
        <v>47</v>
      </c>
      <c r="P34" s="41"/>
      <c r="Q34" s="39">
        <v>0.70833333333333337</v>
      </c>
      <c r="R34"/>
      <c r="S34"/>
      <c r="T34"/>
      <c r="U34"/>
    </row>
    <row r="35" spans="1:26" ht="25" customHeight="1" x14ac:dyDescent="0.2">
      <c r="A35" s="7" t="s">
        <v>46</v>
      </c>
      <c r="B35" s="43">
        <f t="shared" si="1"/>
        <v>0.60416666666666663</v>
      </c>
      <c r="C35" s="39">
        <f t="shared" si="2"/>
        <v>0.64583333333333326</v>
      </c>
      <c r="D35" s="44">
        <f t="shared" si="5"/>
        <v>0.9375</v>
      </c>
      <c r="E35" s="58" t="s">
        <v>76</v>
      </c>
      <c r="F35" s="78" t="s">
        <v>134</v>
      </c>
      <c r="G35" s="27" t="s">
        <v>135</v>
      </c>
      <c r="H35" s="63" t="s">
        <v>98</v>
      </c>
      <c r="I35" s="60" t="s">
        <v>96</v>
      </c>
      <c r="J35" s="60" t="s">
        <v>77</v>
      </c>
      <c r="K35" s="60" t="s">
        <v>138</v>
      </c>
      <c r="L35" s="44">
        <f t="shared" si="4"/>
        <v>0.9375</v>
      </c>
      <c r="M35" s="39">
        <f t="shared" si="3"/>
        <v>0.6875</v>
      </c>
      <c r="N35" s="40" t="s">
        <v>48</v>
      </c>
      <c r="O35" s="41"/>
      <c r="P35" s="41"/>
      <c r="Q35" s="39">
        <v>0.72916666666666663</v>
      </c>
      <c r="R35"/>
      <c r="S35"/>
      <c r="T35"/>
      <c r="U35"/>
    </row>
    <row r="36" spans="1:26" ht="25" customHeight="1" x14ac:dyDescent="0.2">
      <c r="A36" s="7" t="s">
        <v>48</v>
      </c>
      <c r="B36" s="57">
        <f t="shared" si="1"/>
        <v>0.625</v>
      </c>
      <c r="C36" s="45">
        <f t="shared" si="2"/>
        <v>0.66666666666666663</v>
      </c>
      <c r="D36" s="46">
        <f t="shared" si="5"/>
        <v>0.95833333333333337</v>
      </c>
      <c r="E36" s="104" t="s">
        <v>85</v>
      </c>
      <c r="F36" s="145" t="s">
        <v>127</v>
      </c>
      <c r="G36" s="146"/>
      <c r="H36" s="146"/>
      <c r="I36" s="147"/>
      <c r="J36" s="79" t="s">
        <v>151</v>
      </c>
      <c r="K36" s="33" t="s">
        <v>80</v>
      </c>
      <c r="L36" s="46">
        <f t="shared" si="4"/>
        <v>0.95833333333333337</v>
      </c>
      <c r="M36" s="45">
        <f t="shared" si="3"/>
        <v>0.70833333333333337</v>
      </c>
      <c r="N36" s="40" t="s">
        <v>49</v>
      </c>
      <c r="O36" s="41" t="s">
        <v>50</v>
      </c>
      <c r="P36" s="47" t="s">
        <v>51</v>
      </c>
      <c r="Q36" s="45">
        <v>0.75</v>
      </c>
      <c r="R36"/>
      <c r="S36"/>
      <c r="T36"/>
      <c r="U36"/>
    </row>
    <row r="37" spans="1:26" ht="25" customHeight="1" x14ac:dyDescent="0.2">
      <c r="A37" s="7" t="s">
        <v>49</v>
      </c>
      <c r="B37" s="57">
        <f t="shared" si="1"/>
        <v>0.64583333333333337</v>
      </c>
      <c r="C37" s="45">
        <f t="shared" si="2"/>
        <v>0.6875</v>
      </c>
      <c r="D37" s="46">
        <f t="shared" si="5"/>
        <v>0.97916666666666674</v>
      </c>
      <c r="E37" s="105"/>
      <c r="F37" s="79" t="s">
        <v>137</v>
      </c>
      <c r="G37" s="61" t="s">
        <v>103</v>
      </c>
      <c r="H37" s="32" t="s">
        <v>104</v>
      </c>
      <c r="I37" s="32" t="s">
        <v>111</v>
      </c>
      <c r="J37" s="36" t="s">
        <v>120</v>
      </c>
      <c r="K37" s="79" t="s">
        <v>151</v>
      </c>
      <c r="L37" s="46">
        <f t="shared" si="4"/>
        <v>0.97916666666666674</v>
      </c>
      <c r="M37" s="45">
        <f t="shared" si="3"/>
        <v>0.72916666666666674</v>
      </c>
      <c r="N37" s="40" t="s">
        <v>52</v>
      </c>
      <c r="O37" s="41"/>
      <c r="P37" s="47"/>
      <c r="Q37" s="45">
        <v>0.77083333333333337</v>
      </c>
      <c r="R37"/>
      <c r="S37"/>
      <c r="T37"/>
      <c r="U37"/>
    </row>
    <row r="38" spans="1:26" ht="25" customHeight="1" x14ac:dyDescent="0.2">
      <c r="A38" s="7" t="s">
        <v>52</v>
      </c>
      <c r="B38" s="43">
        <f t="shared" si="1"/>
        <v>0.66666666666666663</v>
      </c>
      <c r="C38" s="39">
        <f t="shared" si="2"/>
        <v>0.70833333333333326</v>
      </c>
      <c r="D38" s="44">
        <f t="shared" si="5"/>
        <v>1</v>
      </c>
      <c r="E38" s="60" t="s">
        <v>108</v>
      </c>
      <c r="F38" s="29" t="s">
        <v>111</v>
      </c>
      <c r="G38" s="37" t="s">
        <v>109</v>
      </c>
      <c r="H38" s="102" t="s">
        <v>85</v>
      </c>
      <c r="I38" s="102" t="s">
        <v>118</v>
      </c>
      <c r="J38" s="60" t="s">
        <v>107</v>
      </c>
      <c r="K38" s="99" t="s">
        <v>153</v>
      </c>
      <c r="L38" s="44">
        <f t="shared" si="4"/>
        <v>1</v>
      </c>
      <c r="M38" s="39">
        <f t="shared" si="3"/>
        <v>0.75</v>
      </c>
      <c r="N38" s="40" t="s">
        <v>53</v>
      </c>
      <c r="O38" s="41" t="s">
        <v>54</v>
      </c>
      <c r="P38" s="47" t="s">
        <v>51</v>
      </c>
      <c r="Q38" s="39">
        <v>0.79166666666666663</v>
      </c>
      <c r="S38"/>
      <c r="T38"/>
      <c r="U38"/>
    </row>
    <row r="39" spans="1:26" ht="25" customHeight="1" x14ac:dyDescent="0.2">
      <c r="A39" s="7" t="s">
        <v>53</v>
      </c>
      <c r="B39" s="43">
        <f t="shared" si="1"/>
        <v>0.6875</v>
      </c>
      <c r="C39" s="39">
        <f t="shared" si="2"/>
        <v>0.72916666666666663</v>
      </c>
      <c r="D39" s="44">
        <f t="shared" si="5"/>
        <v>1.0208333333333333</v>
      </c>
      <c r="E39" s="37" t="s">
        <v>114</v>
      </c>
      <c r="F39" s="37" t="s">
        <v>109</v>
      </c>
      <c r="G39" s="60" t="s">
        <v>105</v>
      </c>
      <c r="H39" s="105"/>
      <c r="I39" s="103"/>
      <c r="J39" s="60" t="s">
        <v>80</v>
      </c>
      <c r="K39" s="99" t="s">
        <v>153</v>
      </c>
      <c r="L39" s="44">
        <f t="shared" si="4"/>
        <v>1.0208333333333333</v>
      </c>
      <c r="M39" s="39">
        <f t="shared" si="3"/>
        <v>0.77083333333333337</v>
      </c>
      <c r="N39" s="40" t="s">
        <v>55</v>
      </c>
      <c r="O39" s="41"/>
      <c r="P39" s="47"/>
      <c r="Q39" s="39">
        <v>0.8125</v>
      </c>
      <c r="R39"/>
      <c r="S39"/>
      <c r="T39"/>
      <c r="U39"/>
    </row>
    <row r="40" spans="1:26" ht="25" customHeight="1" x14ac:dyDescent="0.2">
      <c r="A40" s="7" t="s">
        <v>55</v>
      </c>
      <c r="B40" s="57">
        <f t="shared" si="1"/>
        <v>0.70833333333333337</v>
      </c>
      <c r="C40" s="45">
        <f t="shared" si="2"/>
        <v>0.75</v>
      </c>
      <c r="D40" s="46">
        <f t="shared" si="5"/>
        <v>1.0416666666666667</v>
      </c>
      <c r="E40" s="104" t="s">
        <v>75</v>
      </c>
      <c r="F40" s="61" t="s">
        <v>102</v>
      </c>
      <c r="G40" s="61" t="s">
        <v>122</v>
      </c>
      <c r="H40" s="59" t="s">
        <v>145</v>
      </c>
      <c r="I40" s="61" t="s">
        <v>83</v>
      </c>
      <c r="J40" s="61" t="s">
        <v>105</v>
      </c>
      <c r="K40" s="98" t="s">
        <v>153</v>
      </c>
      <c r="L40" s="46">
        <f t="shared" si="4"/>
        <v>1.0416666666666667</v>
      </c>
      <c r="M40" s="48">
        <f t="shared" si="3"/>
        <v>0.79166666666666674</v>
      </c>
      <c r="N40" s="49" t="s">
        <v>56</v>
      </c>
      <c r="O40" s="50" t="s">
        <v>57</v>
      </c>
      <c r="P40" s="51" t="s">
        <v>51</v>
      </c>
      <c r="Q40" s="52">
        <v>0.83333333333333337</v>
      </c>
      <c r="R40"/>
      <c r="S40" s="24"/>
      <c r="T40"/>
      <c r="U40"/>
    </row>
    <row r="41" spans="1:26" ht="25" customHeight="1" x14ac:dyDescent="0.2">
      <c r="A41" s="7" t="s">
        <v>56</v>
      </c>
      <c r="B41" s="57">
        <f t="shared" si="1"/>
        <v>0.72916666666666663</v>
      </c>
      <c r="C41" s="45">
        <f t="shared" si="2"/>
        <v>0.77083333333333326</v>
      </c>
      <c r="D41" s="46">
        <f t="shared" si="5"/>
        <v>1.0625</v>
      </c>
      <c r="E41" s="105"/>
      <c r="F41" s="161" t="s">
        <v>119</v>
      </c>
      <c r="G41" s="146"/>
      <c r="H41" s="146"/>
      <c r="I41" s="146"/>
      <c r="J41" s="147"/>
      <c r="K41" s="98" t="s">
        <v>153</v>
      </c>
      <c r="L41" s="46">
        <f t="shared" si="4"/>
        <v>1.0625</v>
      </c>
      <c r="M41" s="48">
        <f t="shared" si="3"/>
        <v>0.8125</v>
      </c>
      <c r="N41" s="49" t="s">
        <v>58</v>
      </c>
      <c r="O41" s="50"/>
      <c r="P41" s="51"/>
      <c r="Q41" s="52">
        <v>0.85416666666666663</v>
      </c>
      <c r="R41"/>
      <c r="S41"/>
      <c r="T41"/>
      <c r="U41"/>
    </row>
    <row r="42" spans="1:26" ht="25" customHeight="1" x14ac:dyDescent="0.2">
      <c r="A42" s="7" t="s">
        <v>58</v>
      </c>
      <c r="B42" s="43">
        <f t="shared" si="1"/>
        <v>0.75</v>
      </c>
      <c r="C42" s="39">
        <f t="shared" si="2"/>
        <v>0.79166666666666663</v>
      </c>
      <c r="D42" s="44">
        <f t="shared" si="5"/>
        <v>1.0833333333333333</v>
      </c>
      <c r="E42" s="29" t="s">
        <v>145</v>
      </c>
      <c r="F42" s="112" t="s">
        <v>128</v>
      </c>
      <c r="G42" s="60" t="s">
        <v>83</v>
      </c>
      <c r="H42" s="102" t="s">
        <v>79</v>
      </c>
      <c r="I42" s="60" t="s">
        <v>103</v>
      </c>
      <c r="J42" s="102" t="s">
        <v>94</v>
      </c>
      <c r="K42" s="60" t="s">
        <v>148</v>
      </c>
      <c r="L42" s="44">
        <f t="shared" si="4"/>
        <v>1.0833333333333333</v>
      </c>
      <c r="M42" s="53">
        <f t="shared" si="3"/>
        <v>0.83333333333333337</v>
      </c>
      <c r="N42" s="40" t="s">
        <v>59</v>
      </c>
      <c r="O42" s="41" t="s">
        <v>60</v>
      </c>
      <c r="P42" s="47" t="s">
        <v>51</v>
      </c>
      <c r="Q42" s="54">
        <v>0.875</v>
      </c>
      <c r="R42"/>
      <c r="T42"/>
      <c r="U42"/>
    </row>
    <row r="43" spans="1:26" ht="25" customHeight="1" x14ac:dyDescent="0.2">
      <c r="A43" s="7" t="s">
        <v>59</v>
      </c>
      <c r="B43" s="43">
        <f t="shared" si="1"/>
        <v>0.77083333333333337</v>
      </c>
      <c r="C43" s="39">
        <f t="shared" si="2"/>
        <v>0.8125</v>
      </c>
      <c r="D43" s="44">
        <f t="shared" si="5"/>
        <v>1.1041666666666667</v>
      </c>
      <c r="E43" s="60" t="s">
        <v>82</v>
      </c>
      <c r="F43" s="103"/>
      <c r="G43" s="60" t="s">
        <v>148</v>
      </c>
      <c r="H43" s="111"/>
      <c r="I43" s="60" t="s">
        <v>108</v>
      </c>
      <c r="J43" s="105"/>
      <c r="K43" s="58" t="s">
        <v>77</v>
      </c>
      <c r="L43" s="44">
        <f t="shared" si="4"/>
        <v>1.1041666666666667</v>
      </c>
      <c r="M43" s="53">
        <f t="shared" si="3"/>
        <v>0.85416666666666674</v>
      </c>
      <c r="N43" s="40" t="s">
        <v>61</v>
      </c>
      <c r="O43" s="41"/>
      <c r="P43" s="47"/>
      <c r="Q43" s="54">
        <v>0.89583333333333337</v>
      </c>
      <c r="R43"/>
      <c r="T43"/>
      <c r="U43"/>
    </row>
    <row r="44" spans="1:26" ht="25" customHeight="1" x14ac:dyDescent="0.2">
      <c r="A44" s="7" t="s">
        <v>61</v>
      </c>
      <c r="B44" s="57">
        <f t="shared" si="1"/>
        <v>0.79166666666666663</v>
      </c>
      <c r="C44" s="55">
        <f t="shared" si="2"/>
        <v>0.83333333333333326</v>
      </c>
      <c r="D44" s="46">
        <f t="shared" si="5"/>
        <v>1.125</v>
      </c>
      <c r="E44" s="61" t="s">
        <v>103</v>
      </c>
      <c r="F44" s="100" t="s">
        <v>124</v>
      </c>
      <c r="G44" s="104" t="s">
        <v>94</v>
      </c>
      <c r="H44" s="104" t="s">
        <v>75</v>
      </c>
      <c r="I44" s="113" t="s">
        <v>100</v>
      </c>
      <c r="J44" s="104" t="s">
        <v>118</v>
      </c>
      <c r="K44" s="100" t="s">
        <v>94</v>
      </c>
      <c r="L44" s="46">
        <f t="shared" si="4"/>
        <v>1.125</v>
      </c>
      <c r="M44" s="55">
        <f t="shared" si="3"/>
        <v>0.875</v>
      </c>
      <c r="N44" s="40" t="s">
        <v>62</v>
      </c>
      <c r="O44" s="41" t="s">
        <v>63</v>
      </c>
      <c r="P44" s="47"/>
      <c r="Q44" s="56">
        <v>0.91666666666666663</v>
      </c>
      <c r="R44"/>
      <c r="S44"/>
      <c r="T44"/>
      <c r="U44"/>
    </row>
    <row r="45" spans="1:26" ht="25" customHeight="1" x14ac:dyDescent="0.2">
      <c r="A45" s="7" t="s">
        <v>62</v>
      </c>
      <c r="B45" s="57">
        <f t="shared" si="1"/>
        <v>0.8125</v>
      </c>
      <c r="C45" s="55">
        <f t="shared" si="2"/>
        <v>0.85416666666666663</v>
      </c>
      <c r="D45" s="46">
        <f t="shared" si="5"/>
        <v>1.1458333333333333</v>
      </c>
      <c r="E45" s="87" t="s">
        <v>147</v>
      </c>
      <c r="F45" s="110"/>
      <c r="G45" s="105"/>
      <c r="H45" s="105"/>
      <c r="I45" s="110"/>
      <c r="J45" s="105"/>
      <c r="K45" s="110"/>
      <c r="L45" s="46">
        <f t="shared" si="4"/>
        <v>1.1458333333333333</v>
      </c>
      <c r="M45" s="55">
        <f t="shared" si="3"/>
        <v>0.89583333333333337</v>
      </c>
      <c r="N45" s="40" t="s">
        <v>64</v>
      </c>
      <c r="O45" s="41"/>
      <c r="P45" s="47"/>
      <c r="Q45" s="56">
        <v>0.9375</v>
      </c>
      <c r="R45"/>
      <c r="S45"/>
      <c r="T45"/>
      <c r="U45"/>
    </row>
    <row r="46" spans="1:26" ht="25" customHeight="1" x14ac:dyDescent="0.2">
      <c r="A46" s="7" t="s">
        <v>64</v>
      </c>
      <c r="B46" s="54">
        <f t="shared" si="1"/>
        <v>0.83333333333333337</v>
      </c>
      <c r="C46" s="53">
        <f t="shared" si="2"/>
        <v>0.875</v>
      </c>
      <c r="D46" s="44">
        <f t="shared" si="5"/>
        <v>1.1666666666666667</v>
      </c>
      <c r="E46" s="102" t="s">
        <v>124</v>
      </c>
      <c r="F46" s="107" t="s">
        <v>112</v>
      </c>
      <c r="G46" s="108"/>
      <c r="H46" s="108"/>
      <c r="I46" s="108"/>
      <c r="J46" s="109"/>
      <c r="K46" s="27" t="s">
        <v>136</v>
      </c>
      <c r="L46" s="44">
        <f t="shared" si="4"/>
        <v>1.1666666666666667</v>
      </c>
      <c r="M46" s="53">
        <f t="shared" si="3"/>
        <v>0.91666666666666674</v>
      </c>
      <c r="N46" s="40" t="s">
        <v>65</v>
      </c>
      <c r="O46" s="41" t="s">
        <v>66</v>
      </c>
      <c r="P46" s="47"/>
      <c r="Q46" s="54">
        <v>0.95833333333333337</v>
      </c>
      <c r="R46"/>
      <c r="S46"/>
      <c r="T46"/>
      <c r="U46"/>
    </row>
    <row r="47" spans="1:26" ht="25" customHeight="1" x14ac:dyDescent="0.2">
      <c r="A47" s="7" t="s">
        <v>65</v>
      </c>
      <c r="B47" s="54">
        <f t="shared" si="1"/>
        <v>0.85416666666666663</v>
      </c>
      <c r="C47" s="53">
        <f t="shared" si="2"/>
        <v>0.89583333333333326</v>
      </c>
      <c r="D47" s="44">
        <f t="shared" si="5"/>
        <v>1.1875</v>
      </c>
      <c r="E47" s="103"/>
      <c r="F47" s="60" t="s">
        <v>83</v>
      </c>
      <c r="G47" s="60" t="s">
        <v>108</v>
      </c>
      <c r="H47" s="34" t="s">
        <v>99</v>
      </c>
      <c r="I47" s="81" t="s">
        <v>115</v>
      </c>
      <c r="J47" s="60" t="s">
        <v>120</v>
      </c>
      <c r="K47" s="60" t="s">
        <v>138</v>
      </c>
      <c r="L47" s="44">
        <f t="shared" si="4"/>
        <v>1.1875</v>
      </c>
      <c r="M47" s="53">
        <f t="shared" si="3"/>
        <v>0.9375</v>
      </c>
      <c r="N47" s="40" t="s">
        <v>67</v>
      </c>
      <c r="O47" s="41"/>
      <c r="P47" s="47"/>
      <c r="Q47" s="54">
        <v>0.97916666666666663</v>
      </c>
      <c r="R47"/>
      <c r="S47"/>
      <c r="T47"/>
      <c r="U47"/>
    </row>
    <row r="48" spans="1:26" ht="25" customHeight="1" x14ac:dyDescent="0.2">
      <c r="A48" s="7" t="s">
        <v>67</v>
      </c>
      <c r="B48" s="56">
        <f t="shared" si="1"/>
        <v>0.875</v>
      </c>
      <c r="C48" s="55">
        <f t="shared" si="2"/>
        <v>0.91666666666666663</v>
      </c>
      <c r="D48" s="46">
        <f t="shared" si="5"/>
        <v>1.2083333333333333</v>
      </c>
      <c r="E48" s="61" t="s">
        <v>83</v>
      </c>
      <c r="F48" s="32" t="s">
        <v>99</v>
      </c>
      <c r="G48" s="104" t="s">
        <v>118</v>
      </c>
      <c r="H48" s="64" t="s">
        <v>148</v>
      </c>
      <c r="I48" s="61" t="s">
        <v>122</v>
      </c>
      <c r="J48" s="36" t="s">
        <v>103</v>
      </c>
      <c r="K48" s="100" t="s">
        <v>79</v>
      </c>
      <c r="L48" s="46">
        <f t="shared" si="4"/>
        <v>1.2083333333333333</v>
      </c>
      <c r="M48" s="55">
        <f t="shared" si="3"/>
        <v>0.95833333333333337</v>
      </c>
      <c r="N48" s="40" t="s">
        <v>68</v>
      </c>
      <c r="O48" s="41" t="s">
        <v>69</v>
      </c>
      <c r="P48" s="47"/>
      <c r="Q48" s="57">
        <v>1</v>
      </c>
      <c r="R48"/>
      <c r="S48"/>
      <c r="T48"/>
      <c r="U48"/>
      <c r="W48" s="9"/>
      <c r="X48" s="10"/>
      <c r="Y48" s="11"/>
      <c r="Z48" s="12"/>
    </row>
    <row r="49" spans="1:26" ht="25" customHeight="1" x14ac:dyDescent="0.2">
      <c r="A49" s="7" t="s">
        <v>68</v>
      </c>
      <c r="B49" s="56">
        <f t="shared" si="1"/>
        <v>0.89583333333333326</v>
      </c>
      <c r="C49" s="55">
        <f t="shared" si="2"/>
        <v>0.93749999999999989</v>
      </c>
      <c r="D49" s="46">
        <f t="shared" si="5"/>
        <v>1.2291666666666665</v>
      </c>
      <c r="E49" s="61" t="s">
        <v>96</v>
      </c>
      <c r="F49" s="61" t="s">
        <v>105</v>
      </c>
      <c r="G49" s="105"/>
      <c r="H49" s="94" t="s">
        <v>146</v>
      </c>
      <c r="I49" s="36" t="s">
        <v>99</v>
      </c>
      <c r="J49" s="59" t="s">
        <v>145</v>
      </c>
      <c r="K49" s="101"/>
      <c r="L49" s="46">
        <f t="shared" si="4"/>
        <v>1.2291666666666665</v>
      </c>
      <c r="M49" s="55">
        <f t="shared" si="3"/>
        <v>0.97916666666666663</v>
      </c>
      <c r="N49" s="40" t="s">
        <v>70</v>
      </c>
      <c r="O49" s="41"/>
      <c r="P49" s="47"/>
      <c r="Q49" s="57">
        <v>1.0208333333333333</v>
      </c>
      <c r="R49"/>
      <c r="S49"/>
      <c r="T49"/>
      <c r="U49"/>
      <c r="W49" s="13"/>
      <c r="X49" s="14"/>
      <c r="Y49" s="15"/>
      <c r="Z49" s="12"/>
    </row>
    <row r="50" spans="1:26" ht="25" customHeight="1" x14ac:dyDescent="0.2">
      <c r="A50" s="7" t="s">
        <v>70</v>
      </c>
      <c r="B50" s="54">
        <f t="shared" si="1"/>
        <v>0.91666666666666674</v>
      </c>
      <c r="C50" s="53">
        <f t="shared" si="2"/>
        <v>0.95833333333333337</v>
      </c>
      <c r="D50" s="44">
        <f t="shared" si="5"/>
        <v>1.25</v>
      </c>
      <c r="E50" s="60" t="s">
        <v>122</v>
      </c>
      <c r="F50" s="112" t="s">
        <v>97</v>
      </c>
      <c r="G50" s="102" t="s">
        <v>101</v>
      </c>
      <c r="H50" s="37" t="s">
        <v>76</v>
      </c>
      <c r="I50" s="112" t="s">
        <v>128</v>
      </c>
      <c r="J50" s="102" t="s">
        <v>79</v>
      </c>
      <c r="K50" s="82" t="s">
        <v>139</v>
      </c>
      <c r="L50" s="44">
        <f t="shared" si="4"/>
        <v>1.25</v>
      </c>
      <c r="M50" s="39">
        <f t="shared" si="3"/>
        <v>1</v>
      </c>
      <c r="N50" s="40" t="s">
        <v>71</v>
      </c>
      <c r="O50" s="41" t="s">
        <v>66</v>
      </c>
      <c r="P50" s="47"/>
      <c r="Q50" s="43">
        <v>1.0416666666666667</v>
      </c>
      <c r="R50"/>
      <c r="S50"/>
      <c r="T50"/>
      <c r="U50"/>
      <c r="W50" s="15"/>
      <c r="X50" s="14"/>
      <c r="Y50" s="15"/>
      <c r="Z50" s="16"/>
    </row>
    <row r="51" spans="1:26" ht="25" customHeight="1" x14ac:dyDescent="0.2">
      <c r="A51" s="7" t="s">
        <v>71</v>
      </c>
      <c r="B51" s="54">
        <f t="shared" si="1"/>
        <v>0.9375</v>
      </c>
      <c r="C51" s="53">
        <f t="shared" si="2"/>
        <v>0.97916666666666663</v>
      </c>
      <c r="D51" s="44">
        <f t="shared" si="5"/>
        <v>1.2708333333333333</v>
      </c>
      <c r="E51" s="29" t="s">
        <v>99</v>
      </c>
      <c r="F51" s="103"/>
      <c r="G51" s="103"/>
      <c r="H51" s="58" t="s">
        <v>77</v>
      </c>
      <c r="I51" s="103"/>
      <c r="J51" s="103"/>
      <c r="K51" s="82" t="s">
        <v>139</v>
      </c>
      <c r="L51" s="44">
        <f t="shared" si="4"/>
        <v>1.2708333333333333</v>
      </c>
      <c r="M51" s="39">
        <f t="shared" si="3"/>
        <v>1.0208333333333333</v>
      </c>
      <c r="N51" s="40" t="s">
        <v>72</v>
      </c>
      <c r="O51" s="41"/>
      <c r="P51" s="47"/>
      <c r="Q51" s="43">
        <v>1.0625</v>
      </c>
      <c r="R51"/>
      <c r="S51"/>
      <c r="T51"/>
      <c r="U51"/>
      <c r="W51" s="15"/>
      <c r="X51" s="14"/>
      <c r="Y51" s="15"/>
      <c r="Z51" s="12"/>
    </row>
    <row r="52" spans="1:26" ht="25" customHeight="1" x14ac:dyDescent="0.2">
      <c r="A52" s="7" t="s">
        <v>72</v>
      </c>
      <c r="B52" s="56">
        <f t="shared" si="1"/>
        <v>0.95833333333333326</v>
      </c>
      <c r="C52" s="45">
        <f t="shared" si="2"/>
        <v>0.99999999999999989</v>
      </c>
      <c r="D52" s="46">
        <f t="shared" si="5"/>
        <v>1.2916666666666665</v>
      </c>
      <c r="E52" s="100" t="s">
        <v>110</v>
      </c>
      <c r="F52" s="26" t="s">
        <v>123</v>
      </c>
      <c r="G52" s="76" t="s">
        <v>115</v>
      </c>
      <c r="H52" s="36" t="s">
        <v>126</v>
      </c>
      <c r="I52" s="36" t="s">
        <v>76</v>
      </c>
      <c r="J52" s="79" t="s">
        <v>151</v>
      </c>
      <c r="K52" s="83" t="s">
        <v>139</v>
      </c>
      <c r="L52" s="46">
        <f t="shared" si="4"/>
        <v>1.2916666666666665</v>
      </c>
      <c r="M52" s="45">
        <f t="shared" si="3"/>
        <v>1.0416666666666665</v>
      </c>
      <c r="N52" s="40" t="s">
        <v>73</v>
      </c>
      <c r="O52" s="41" t="s">
        <v>66</v>
      </c>
      <c r="P52" s="47"/>
      <c r="Q52" s="57">
        <v>1.0833333333333333</v>
      </c>
      <c r="R52"/>
      <c r="S52"/>
      <c r="T52"/>
      <c r="U52"/>
      <c r="W52" s="15"/>
      <c r="X52" s="14"/>
      <c r="Y52" s="15"/>
      <c r="Z52" s="12"/>
    </row>
    <row r="53" spans="1:26" ht="25" customHeight="1" x14ac:dyDescent="0.2">
      <c r="A53" s="7" t="s">
        <v>73</v>
      </c>
      <c r="B53" s="56">
        <f t="shared" si="1"/>
        <v>0.97916666666666674</v>
      </c>
      <c r="C53" s="45">
        <f t="shared" si="2"/>
        <v>1.0208333333333335</v>
      </c>
      <c r="D53" s="46">
        <f t="shared" si="5"/>
        <v>1.3125</v>
      </c>
      <c r="E53" s="110"/>
      <c r="F53" s="161" t="s">
        <v>119</v>
      </c>
      <c r="G53" s="146"/>
      <c r="H53" s="146"/>
      <c r="I53" s="146"/>
      <c r="J53" s="147"/>
      <c r="K53" s="84" t="s">
        <v>139</v>
      </c>
      <c r="L53" s="46">
        <f t="shared" si="4"/>
        <v>1.3125</v>
      </c>
      <c r="M53" s="45">
        <f t="shared" si="3"/>
        <v>1.0625</v>
      </c>
      <c r="N53" s="40" t="s">
        <v>74</v>
      </c>
      <c r="O53" s="47"/>
      <c r="P53" s="47"/>
      <c r="Q53" s="57">
        <v>1.1041666666666667</v>
      </c>
      <c r="R53"/>
      <c r="S53"/>
      <c r="T53"/>
      <c r="U53"/>
      <c r="W53" s="15"/>
      <c r="X53" s="14"/>
      <c r="Y53" s="15"/>
      <c r="Z53" s="12"/>
    </row>
    <row r="54" spans="1:26" ht="21" customHeight="1" x14ac:dyDescent="0.2">
      <c r="A54" s="7" t="s">
        <v>74</v>
      </c>
      <c r="B54"/>
      <c r="C54"/>
      <c r="D54"/>
      <c r="E54"/>
      <c r="K54"/>
      <c r="L54"/>
      <c r="M54"/>
      <c r="N54"/>
      <c r="O54"/>
      <c r="P54"/>
      <c r="Q54"/>
      <c r="R54"/>
      <c r="S54"/>
      <c r="T54"/>
      <c r="U54"/>
      <c r="W54" s="15"/>
      <c r="X54" s="14"/>
      <c r="Y54" s="15"/>
      <c r="Z54" s="16"/>
    </row>
    <row r="55" spans="1:26" x14ac:dyDescent="0.2">
      <c r="A55" s="7"/>
      <c r="B55"/>
      <c r="C55"/>
      <c r="D55"/>
      <c r="E55"/>
      <c r="K55"/>
      <c r="L55"/>
      <c r="M55"/>
      <c r="N55"/>
      <c r="O55"/>
      <c r="P55"/>
      <c r="Q55"/>
      <c r="R55"/>
      <c r="S55"/>
      <c r="T55"/>
      <c r="U55"/>
      <c r="W55" s="15"/>
      <c r="X55" s="14"/>
      <c r="Y55" s="15"/>
      <c r="Z55" s="16"/>
    </row>
    <row r="56" spans="1:26" ht="21" customHeight="1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6" ht="23.25" customHeight="1" x14ac:dyDescent="0.2">
      <c r="B57"/>
      <c r="C57"/>
      <c r="D57"/>
      <c r="E57"/>
      <c r="F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6" ht="22" customHeight="1" x14ac:dyDescent="0.2">
      <c r="B58"/>
      <c r="C58"/>
      <c r="D58"/>
      <c r="E58"/>
      <c r="F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6" ht="22" customHeight="1" x14ac:dyDescent="0.2">
      <c r="B59"/>
      <c r="C59"/>
      <c r="D59"/>
      <c r="E59"/>
      <c r="F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6" ht="21" customHeight="1" x14ac:dyDescent="0.2">
      <c r="B60"/>
      <c r="C60"/>
      <c r="D60"/>
      <c r="E60"/>
      <c r="F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6" ht="23" customHeight="1" x14ac:dyDescent="0.2">
      <c r="B61"/>
      <c r="C61"/>
      <c r="D61"/>
      <c r="E61"/>
      <c r="F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6" ht="21" customHeight="1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6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6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2:26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2:26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2:26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W67" s="13"/>
      <c r="X67" s="14"/>
      <c r="Y67" s="15"/>
      <c r="Z67" s="16"/>
    </row>
    <row r="68" spans="2:26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W68" s="13"/>
      <c r="X68" s="14"/>
      <c r="Y68" s="15"/>
      <c r="Z68" s="16"/>
    </row>
    <row r="69" spans="2:26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W69" s="13"/>
      <c r="X69" s="14"/>
      <c r="Y69" s="13"/>
      <c r="Z69" s="16"/>
    </row>
    <row r="70" spans="2:26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2:26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2:26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2:26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2:26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2:26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2:26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2:26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2:26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2:26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2:26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6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6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6" s="18" customFormat="1" x14ac:dyDescent="0.2">
      <c r="A83" s="1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 s="3"/>
      <c r="W83" s="3"/>
      <c r="X83" s="3"/>
      <c r="Y83" s="3"/>
      <c r="Z83" s="3"/>
    </row>
    <row r="84" spans="1:26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6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6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6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1:26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1:26" x14ac:dyDescent="0.2">
      <c r="B89"/>
      <c r="C89"/>
      <c r="D89"/>
      <c r="E89"/>
      <c r="F89"/>
      <c r="G89"/>
      <c r="H89"/>
      <c r="L89"/>
      <c r="M89"/>
      <c r="N89"/>
      <c r="O89"/>
      <c r="P89"/>
      <c r="Q89"/>
    </row>
    <row r="90" spans="1:26" x14ac:dyDescent="0.2">
      <c r="B90"/>
      <c r="C90"/>
      <c r="D90"/>
      <c r="E90"/>
      <c r="F90"/>
      <c r="G90"/>
      <c r="H90"/>
      <c r="L90"/>
      <c r="M90"/>
      <c r="N90"/>
      <c r="O90"/>
      <c r="P90"/>
      <c r="Q90"/>
    </row>
    <row r="91" spans="1:26" x14ac:dyDescent="0.2">
      <c r="B91"/>
      <c r="C91"/>
      <c r="D91"/>
      <c r="E91"/>
      <c r="F91"/>
      <c r="G91"/>
      <c r="H91"/>
      <c r="L91"/>
      <c r="M91"/>
      <c r="N91"/>
      <c r="O91"/>
      <c r="P91"/>
      <c r="Q91"/>
    </row>
    <row r="92" spans="1:26" x14ac:dyDescent="0.2">
      <c r="B92"/>
      <c r="C92"/>
      <c r="D92"/>
      <c r="E92"/>
      <c r="F92"/>
      <c r="G92"/>
      <c r="H92"/>
      <c r="L92"/>
      <c r="M92"/>
      <c r="N92"/>
      <c r="O92"/>
      <c r="P92"/>
      <c r="Q92"/>
    </row>
    <row r="93" spans="1:26" x14ac:dyDescent="0.2">
      <c r="E93"/>
      <c r="F93"/>
      <c r="G93"/>
      <c r="H93"/>
      <c r="I93" s="3"/>
      <c r="J93" s="3"/>
      <c r="K93" s="3"/>
    </row>
    <row r="94" spans="1:26" x14ac:dyDescent="0.2">
      <c r="E94"/>
      <c r="F94"/>
      <c r="G94"/>
      <c r="H94"/>
    </row>
    <row r="95" spans="1:26" x14ac:dyDescent="0.2">
      <c r="E95"/>
      <c r="F95"/>
      <c r="G95"/>
      <c r="H95"/>
    </row>
    <row r="96" spans="1:26" x14ac:dyDescent="0.2">
      <c r="E96"/>
      <c r="F96"/>
      <c r="G96"/>
      <c r="H96"/>
      <c r="I96"/>
      <c r="J96"/>
      <c r="K96"/>
    </row>
    <row r="97" spans="5:11" x14ac:dyDescent="0.2">
      <c r="E97"/>
      <c r="F97"/>
      <c r="G97"/>
      <c r="H97"/>
      <c r="I97"/>
      <c r="J97"/>
      <c r="K97"/>
    </row>
    <row r="98" spans="5:11" x14ac:dyDescent="0.2">
      <c r="E98"/>
      <c r="F98"/>
      <c r="G98"/>
      <c r="H98"/>
      <c r="I98"/>
      <c r="J98"/>
      <c r="K98"/>
    </row>
    <row r="99" spans="5:11" x14ac:dyDescent="0.2">
      <c r="E99"/>
      <c r="F99"/>
      <c r="G99"/>
      <c r="H99"/>
    </row>
  </sheetData>
  <mergeCells count="53">
    <mergeCell ref="E1:K3"/>
    <mergeCell ref="E4:K4"/>
    <mergeCell ref="E11:K11"/>
    <mergeCell ref="E12:E13"/>
    <mergeCell ref="F12:J13"/>
    <mergeCell ref="G8:J9"/>
    <mergeCell ref="E8:E9"/>
    <mergeCell ref="F8:F9"/>
    <mergeCell ref="F10:J10"/>
    <mergeCell ref="K12:K13"/>
    <mergeCell ref="F6:J7"/>
    <mergeCell ref="K30:K31"/>
    <mergeCell ref="E52:E53"/>
    <mergeCell ref="I50:I51"/>
    <mergeCell ref="H44:H45"/>
    <mergeCell ref="J44:J45"/>
    <mergeCell ref="H42:H43"/>
    <mergeCell ref="H38:H39"/>
    <mergeCell ref="I38:I39"/>
    <mergeCell ref="F50:F51"/>
    <mergeCell ref="K44:K45"/>
    <mergeCell ref="F44:F45"/>
    <mergeCell ref="G50:G51"/>
    <mergeCell ref="F30:J31"/>
    <mergeCell ref="F36:I36"/>
    <mergeCell ref="F32:J33"/>
    <mergeCell ref="E36:E37"/>
    <mergeCell ref="E30:E31"/>
    <mergeCell ref="E24:E25"/>
    <mergeCell ref="E14:E15"/>
    <mergeCell ref="F14:J15"/>
    <mergeCell ref="F20:J21"/>
    <mergeCell ref="F28:J29"/>
    <mergeCell ref="K26:K27"/>
    <mergeCell ref="K18:K19"/>
    <mergeCell ref="K16:K17"/>
    <mergeCell ref="K20:K21"/>
    <mergeCell ref="F18:J19"/>
    <mergeCell ref="F22:J23"/>
    <mergeCell ref="J16:J17"/>
    <mergeCell ref="K48:K49"/>
    <mergeCell ref="F24:J25"/>
    <mergeCell ref="F53:J53"/>
    <mergeCell ref="E40:E41"/>
    <mergeCell ref="F41:J41"/>
    <mergeCell ref="J42:J43"/>
    <mergeCell ref="I44:I45"/>
    <mergeCell ref="F46:J46"/>
    <mergeCell ref="G48:G49"/>
    <mergeCell ref="G44:G45"/>
    <mergeCell ref="F42:F43"/>
    <mergeCell ref="E46:E47"/>
    <mergeCell ref="J50:J51"/>
  </mergeCells>
  <phoneticPr fontId="12" type="noConversion"/>
  <printOptions horizontalCentered="1" verticalCentered="1"/>
  <pageMargins left="0.2" right="0.2" top="1" bottom="1" header="0.3" footer="0.3"/>
  <pageSetup scale="37" orientation="landscape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B37E-B925-C748-ACDA-5BF1DF4CF892}">
  <sheetPr codeName="Sheet6">
    <pageSetUpPr fitToPage="1"/>
  </sheetPr>
  <dimension ref="A1:Z99"/>
  <sheetViews>
    <sheetView tabSelected="1" topLeftCell="B1" zoomScale="50" zoomScaleNormal="50" zoomScalePageLayoutView="75" workbookViewId="0">
      <selection activeCell="B1" sqref="B1"/>
    </sheetView>
  </sheetViews>
  <sheetFormatPr baseColWidth="10" defaultColWidth="9.1640625" defaultRowHeight="18" x14ac:dyDescent="0.2"/>
  <cols>
    <col min="1" max="1" width="9.33203125" style="17" hidden="1" customWidth="1"/>
    <col min="2" max="3" width="13" style="2" customWidth="1"/>
    <col min="4" max="4" width="10.83203125" style="2" customWidth="1"/>
    <col min="5" max="5" width="37.83203125" style="19" customWidth="1"/>
    <col min="6" max="6" width="37.83203125" style="19" bestFit="1" customWidth="1"/>
    <col min="7" max="7" width="37.83203125" style="20" bestFit="1" customWidth="1"/>
    <col min="8" max="8" width="37.83203125" style="18" bestFit="1" customWidth="1"/>
    <col min="9" max="9" width="37.83203125" style="19" bestFit="1" customWidth="1"/>
    <col min="10" max="10" width="37.6640625" style="19" customWidth="1"/>
    <col min="11" max="11" width="37.83203125" style="19" customWidth="1"/>
    <col min="12" max="12" width="10.83203125" style="4" customWidth="1"/>
    <col min="13" max="13" width="12.83203125" style="2" customWidth="1"/>
    <col min="14" max="14" width="9.5" style="21" hidden="1" customWidth="1"/>
    <col min="15" max="15" width="30.5" style="3" hidden="1" customWidth="1"/>
    <col min="16" max="16" width="26.33203125" style="3" hidden="1" customWidth="1"/>
    <col min="17" max="17" width="15.5" style="2" bestFit="1" customWidth="1"/>
    <col min="18" max="18" width="25" style="3" bestFit="1" customWidth="1"/>
    <col min="19" max="19" width="37.33203125" style="6" bestFit="1" customWidth="1"/>
    <col min="20" max="20" width="15" style="6" customWidth="1"/>
    <col min="21" max="21" width="36.83203125" style="8" customWidth="1"/>
    <col min="22" max="22" width="9.1640625" style="3"/>
    <col min="23" max="23" width="10" style="3" customWidth="1"/>
    <col min="24" max="24" width="15" style="3" bestFit="1" customWidth="1"/>
    <col min="25" max="16384" width="9.1640625" style="3"/>
  </cols>
  <sheetData>
    <row r="1" spans="1:21" ht="25" customHeight="1" x14ac:dyDescent="0.2">
      <c r="A1" s="1"/>
      <c r="B1" s="65"/>
      <c r="C1" s="66"/>
      <c r="D1" s="67"/>
      <c r="E1" s="114" t="s">
        <v>86</v>
      </c>
      <c r="F1" s="114"/>
      <c r="G1" s="114"/>
      <c r="H1" s="114"/>
      <c r="I1" s="114"/>
      <c r="J1" s="114"/>
      <c r="K1" s="114"/>
      <c r="L1" s="67"/>
      <c r="M1" s="68"/>
      <c r="N1" s="47"/>
      <c r="O1" s="47"/>
      <c r="P1" s="47"/>
      <c r="Q1" s="66"/>
      <c r="R1"/>
      <c r="S1"/>
      <c r="T1"/>
      <c r="U1"/>
    </row>
    <row r="2" spans="1:21" ht="25" customHeight="1" x14ac:dyDescent="0.2">
      <c r="A2" s="1"/>
      <c r="B2" s="66"/>
      <c r="C2" s="66"/>
      <c r="D2" s="67"/>
      <c r="E2" s="114"/>
      <c r="F2" s="114"/>
      <c r="G2" s="114"/>
      <c r="H2" s="114"/>
      <c r="I2" s="114"/>
      <c r="J2" s="114"/>
      <c r="K2" s="114"/>
      <c r="L2" s="67"/>
      <c r="M2" s="68"/>
      <c r="N2" s="47"/>
      <c r="O2" s="47"/>
      <c r="P2" s="47"/>
      <c r="Q2" s="66"/>
      <c r="R2"/>
      <c r="S2"/>
      <c r="T2"/>
      <c r="U2"/>
    </row>
    <row r="3" spans="1:21" ht="25" customHeight="1" x14ac:dyDescent="0.2">
      <c r="A3" s="1"/>
      <c r="B3" s="66"/>
      <c r="C3" s="66"/>
      <c r="D3" s="67"/>
      <c r="E3" s="114"/>
      <c r="F3" s="114"/>
      <c r="G3" s="114"/>
      <c r="H3" s="114"/>
      <c r="I3" s="114"/>
      <c r="J3" s="114"/>
      <c r="K3" s="114"/>
      <c r="L3" s="67"/>
      <c r="M3" s="66"/>
      <c r="N3" s="47"/>
      <c r="O3" s="47"/>
      <c r="P3" s="47"/>
      <c r="Q3" s="66"/>
      <c r="R3"/>
      <c r="S3"/>
      <c r="T3"/>
      <c r="U3"/>
    </row>
    <row r="4" spans="1:21" ht="25" customHeight="1" x14ac:dyDescent="0.2">
      <c r="A4" s="1"/>
      <c r="B4" s="68"/>
      <c r="C4" s="68"/>
      <c r="D4" s="67"/>
      <c r="E4" s="115" t="s">
        <v>152</v>
      </c>
      <c r="F4" s="116"/>
      <c r="G4" s="116"/>
      <c r="H4" s="116"/>
      <c r="I4" s="116"/>
      <c r="J4" s="116"/>
      <c r="K4" s="117"/>
      <c r="L4" s="67"/>
      <c r="M4" s="66"/>
      <c r="N4" s="47"/>
      <c r="O4" s="69" t="s">
        <v>0</v>
      </c>
      <c r="P4" s="70"/>
      <c r="Q4" s="68"/>
      <c r="R4"/>
      <c r="S4"/>
      <c r="T4"/>
      <c r="U4"/>
    </row>
    <row r="5" spans="1:21" ht="25" customHeight="1" x14ac:dyDescent="0.2">
      <c r="A5" s="5" t="s">
        <v>1</v>
      </c>
      <c r="B5" s="71" t="s">
        <v>2</v>
      </c>
      <c r="C5" s="71" t="s">
        <v>3</v>
      </c>
      <c r="D5" s="72" t="s">
        <v>1</v>
      </c>
      <c r="E5" s="73">
        <f>Semana49!E5+28</f>
        <v>44920</v>
      </c>
      <c r="F5" s="22">
        <f t="shared" ref="F5:K5" si="0">E5+1</f>
        <v>44921</v>
      </c>
      <c r="G5" s="22">
        <f t="shared" si="0"/>
        <v>44922</v>
      </c>
      <c r="H5" s="22">
        <f t="shared" si="0"/>
        <v>44923</v>
      </c>
      <c r="I5" s="22">
        <f t="shared" si="0"/>
        <v>44924</v>
      </c>
      <c r="J5" s="22">
        <f t="shared" si="0"/>
        <v>44925</v>
      </c>
      <c r="K5" s="23">
        <f t="shared" si="0"/>
        <v>44926</v>
      </c>
      <c r="L5" s="72" t="s">
        <v>1</v>
      </c>
      <c r="M5" s="71" t="s">
        <v>4</v>
      </c>
      <c r="N5" s="74" t="s">
        <v>1</v>
      </c>
      <c r="O5" s="42"/>
      <c r="P5" s="42"/>
      <c r="Q5" s="71" t="s">
        <v>150</v>
      </c>
      <c r="R5"/>
      <c r="S5"/>
      <c r="T5"/>
      <c r="U5"/>
    </row>
    <row r="6" spans="1:21" ht="25" customHeight="1" x14ac:dyDescent="0.2">
      <c r="A6" s="7" t="s">
        <v>5</v>
      </c>
      <c r="B6" s="43">
        <f t="shared" ref="B6:B53" si="1">Q6- (3/24)</f>
        <v>0</v>
      </c>
      <c r="C6" s="39">
        <f t="shared" ref="C6:C53" si="2">Q6- (2/24)</f>
        <v>4.1666666666666671E-2</v>
      </c>
      <c r="D6" s="44">
        <f>Q6+ (4/24)</f>
        <v>0.29166666666666663</v>
      </c>
      <c r="E6" s="99" t="s">
        <v>153</v>
      </c>
      <c r="F6" s="118" t="s">
        <v>117</v>
      </c>
      <c r="G6" s="119"/>
      <c r="H6" s="119"/>
      <c r="I6" s="119"/>
      <c r="J6" s="120"/>
      <c r="K6" s="60" t="s">
        <v>138</v>
      </c>
      <c r="L6" s="44">
        <f>Q6+ (4/24)</f>
        <v>0.29166666666666663</v>
      </c>
      <c r="M6" s="39">
        <f t="shared" ref="M6:M53" si="3">Q6- (1/24)</f>
        <v>8.3333333333333343E-2</v>
      </c>
      <c r="N6" s="40" t="s">
        <v>5</v>
      </c>
      <c r="O6" s="41" t="s">
        <v>6</v>
      </c>
      <c r="P6" s="42" t="s">
        <v>7</v>
      </c>
      <c r="Q6" s="43">
        <v>0.125</v>
      </c>
      <c r="R6"/>
      <c r="S6"/>
      <c r="T6"/>
      <c r="U6"/>
    </row>
    <row r="7" spans="1:21" ht="25" customHeight="1" x14ac:dyDescent="0.2">
      <c r="A7" s="7" t="s">
        <v>8</v>
      </c>
      <c r="B7" s="43">
        <f t="shared" si="1"/>
        <v>2.0833333333333343E-2</v>
      </c>
      <c r="C7" s="39">
        <f t="shared" si="2"/>
        <v>6.2500000000000014E-2</v>
      </c>
      <c r="D7" s="44">
        <f>Q7+ (4/24)</f>
        <v>0.3125</v>
      </c>
      <c r="E7" s="99" t="s">
        <v>153</v>
      </c>
      <c r="F7" s="121"/>
      <c r="G7" s="122"/>
      <c r="H7" s="122"/>
      <c r="I7" s="122"/>
      <c r="J7" s="123"/>
      <c r="K7" s="37" t="s">
        <v>114</v>
      </c>
      <c r="L7" s="44">
        <f>Q7+ (4/24)</f>
        <v>0.3125</v>
      </c>
      <c r="M7" s="39">
        <f t="shared" si="3"/>
        <v>0.10416666666666669</v>
      </c>
      <c r="N7" s="40" t="s">
        <v>8</v>
      </c>
      <c r="O7" s="41" t="s">
        <v>9</v>
      </c>
      <c r="P7" s="41"/>
      <c r="Q7" s="39">
        <v>0.14583333333333334</v>
      </c>
      <c r="R7"/>
      <c r="S7"/>
      <c r="T7"/>
      <c r="U7"/>
    </row>
    <row r="8" spans="1:21" ht="25" customHeight="1" x14ac:dyDescent="0.2">
      <c r="A8" s="7" t="s">
        <v>10</v>
      </c>
      <c r="B8" s="57">
        <f t="shared" si="1"/>
        <v>4.1666666666666657E-2</v>
      </c>
      <c r="C8" s="45">
        <f t="shared" si="2"/>
        <v>8.3333333333333329E-2</v>
      </c>
      <c r="D8" s="46">
        <f>Q8+ (4/24)</f>
        <v>0.33333333333333331</v>
      </c>
      <c r="E8" s="98" t="s">
        <v>153</v>
      </c>
      <c r="F8" s="104" t="s">
        <v>121</v>
      </c>
      <c r="G8" s="139" t="s">
        <v>121</v>
      </c>
      <c r="H8" s="140"/>
      <c r="I8" s="140"/>
      <c r="J8" s="141"/>
      <c r="K8" s="76" t="s">
        <v>115</v>
      </c>
      <c r="L8" s="46">
        <f>Q8+ (4/24)</f>
        <v>0.33333333333333331</v>
      </c>
      <c r="M8" s="45">
        <f>Q8- (1/24)</f>
        <v>0.125</v>
      </c>
      <c r="N8" s="40" t="s">
        <v>10</v>
      </c>
      <c r="O8" s="41"/>
      <c r="P8" s="41"/>
      <c r="Q8" s="45">
        <v>0.16666666666666666</v>
      </c>
      <c r="R8"/>
      <c r="S8"/>
      <c r="T8"/>
      <c r="U8"/>
    </row>
    <row r="9" spans="1:21" ht="25" customHeight="1" x14ac:dyDescent="0.2">
      <c r="A9" s="7" t="s">
        <v>11</v>
      </c>
      <c r="B9" s="57">
        <f t="shared" si="1"/>
        <v>6.25E-2</v>
      </c>
      <c r="C9" s="45">
        <f t="shared" si="2"/>
        <v>0.10416666666666667</v>
      </c>
      <c r="D9" s="46">
        <f>Q9+ (4/24)</f>
        <v>0.35416666666666663</v>
      </c>
      <c r="E9" s="98" t="s">
        <v>153</v>
      </c>
      <c r="F9" s="105"/>
      <c r="G9" s="142"/>
      <c r="H9" s="143"/>
      <c r="I9" s="143"/>
      <c r="J9" s="144"/>
      <c r="K9" s="64" t="s">
        <v>107</v>
      </c>
      <c r="L9" s="46">
        <f>Q9+ (4/24)</f>
        <v>0.35416666666666663</v>
      </c>
      <c r="M9" s="45">
        <f t="shared" si="3"/>
        <v>0.14583333333333334</v>
      </c>
      <c r="N9" s="40" t="s">
        <v>11</v>
      </c>
      <c r="O9" s="41"/>
      <c r="P9" s="41"/>
      <c r="Q9" s="45">
        <v>0.1875</v>
      </c>
      <c r="R9"/>
      <c r="S9"/>
      <c r="T9"/>
      <c r="U9"/>
    </row>
    <row r="10" spans="1:21" ht="25" customHeight="1" x14ac:dyDescent="0.2">
      <c r="A10" s="7" t="s">
        <v>12</v>
      </c>
      <c r="B10" s="43">
        <f t="shared" si="1"/>
        <v>8.3333333333333343E-2</v>
      </c>
      <c r="C10" s="39">
        <f t="shared" si="2"/>
        <v>0.125</v>
      </c>
      <c r="D10" s="44">
        <f t="shared" ref="D10:D53" si="4">Q10+ (4/24)</f>
        <v>0.375</v>
      </c>
      <c r="E10" s="171" t="s">
        <v>153</v>
      </c>
      <c r="F10" s="107" t="s">
        <v>112</v>
      </c>
      <c r="G10" s="108"/>
      <c r="H10" s="108"/>
      <c r="I10" s="108"/>
      <c r="J10" s="109"/>
      <c r="K10" s="60" t="s">
        <v>138</v>
      </c>
      <c r="L10" s="44">
        <f t="shared" ref="L10:L53" si="5">Q10+ (4/24)</f>
        <v>0.375</v>
      </c>
      <c r="M10" s="39">
        <f t="shared" si="3"/>
        <v>0.16666666666666669</v>
      </c>
      <c r="N10" s="40" t="s">
        <v>12</v>
      </c>
      <c r="O10" s="41"/>
      <c r="P10" s="41"/>
      <c r="Q10" s="39">
        <v>0.20833333333333334</v>
      </c>
      <c r="R10"/>
      <c r="S10"/>
      <c r="T10"/>
      <c r="U10"/>
    </row>
    <row r="11" spans="1:21" ht="25" customHeight="1" x14ac:dyDescent="0.2">
      <c r="A11" s="7" t="s">
        <v>13</v>
      </c>
      <c r="B11" s="43">
        <f t="shared" si="1"/>
        <v>0.10416666666666666</v>
      </c>
      <c r="C11" s="39">
        <f t="shared" si="2"/>
        <v>0.14583333333333331</v>
      </c>
      <c r="D11" s="44">
        <f t="shared" si="4"/>
        <v>0.39583333333333331</v>
      </c>
      <c r="E11" s="124" t="s">
        <v>106</v>
      </c>
      <c r="F11" s="125"/>
      <c r="G11" s="125"/>
      <c r="H11" s="125"/>
      <c r="I11" s="125"/>
      <c r="J11" s="125"/>
      <c r="K11" s="126"/>
      <c r="L11" s="44">
        <f t="shared" si="5"/>
        <v>0.39583333333333331</v>
      </c>
      <c r="M11" s="39">
        <f t="shared" si="3"/>
        <v>0.1875</v>
      </c>
      <c r="N11" s="40" t="s">
        <v>13</v>
      </c>
      <c r="O11" s="41"/>
      <c r="P11" s="41"/>
      <c r="Q11" s="39">
        <v>0.22916666666666666</v>
      </c>
      <c r="R11"/>
      <c r="S11"/>
      <c r="T11"/>
      <c r="U11"/>
    </row>
    <row r="12" spans="1:21" ht="25" customHeight="1" x14ac:dyDescent="0.2">
      <c r="A12" s="7" t="s">
        <v>14</v>
      </c>
      <c r="B12" s="57">
        <f t="shared" si="1"/>
        <v>0.125</v>
      </c>
      <c r="C12" s="45">
        <f t="shared" si="2"/>
        <v>0.16666666666666669</v>
      </c>
      <c r="D12" s="46">
        <f t="shared" si="4"/>
        <v>0.41666666666666663</v>
      </c>
      <c r="E12" s="98" t="s">
        <v>153</v>
      </c>
      <c r="F12" s="133" t="s">
        <v>113</v>
      </c>
      <c r="G12" s="134"/>
      <c r="H12" s="134"/>
      <c r="I12" s="134"/>
      <c r="J12" s="135"/>
      <c r="K12" s="100" t="s">
        <v>116</v>
      </c>
      <c r="L12" s="46">
        <f t="shared" si="5"/>
        <v>0.41666666666666663</v>
      </c>
      <c r="M12" s="45">
        <f t="shared" si="3"/>
        <v>0.20833333333333334</v>
      </c>
      <c r="N12" s="40" t="s">
        <v>14</v>
      </c>
      <c r="O12" s="41"/>
      <c r="P12" s="41"/>
      <c r="Q12" s="45">
        <v>0.25</v>
      </c>
      <c r="R12"/>
      <c r="S12"/>
      <c r="T12"/>
      <c r="U12"/>
    </row>
    <row r="13" spans="1:21" ht="25" customHeight="1" x14ac:dyDescent="0.2">
      <c r="A13" s="7" t="s">
        <v>15</v>
      </c>
      <c r="B13" s="57">
        <f t="shared" si="1"/>
        <v>0.14583333333333331</v>
      </c>
      <c r="C13" s="45">
        <f t="shared" si="2"/>
        <v>0.1875</v>
      </c>
      <c r="D13" s="46">
        <f t="shared" si="4"/>
        <v>0.4375</v>
      </c>
      <c r="E13" s="98" t="s">
        <v>153</v>
      </c>
      <c r="F13" s="136"/>
      <c r="G13" s="137"/>
      <c r="H13" s="137"/>
      <c r="I13" s="137"/>
      <c r="J13" s="138"/>
      <c r="K13" s="101"/>
      <c r="L13" s="46">
        <f t="shared" si="5"/>
        <v>0.4375</v>
      </c>
      <c r="M13" s="45">
        <f t="shared" si="3"/>
        <v>0.22916666666666666</v>
      </c>
      <c r="N13" s="40" t="s">
        <v>15</v>
      </c>
      <c r="O13" s="41" t="s">
        <v>16</v>
      </c>
      <c r="P13" s="41"/>
      <c r="Q13" s="45">
        <v>0.27083333333333331</v>
      </c>
      <c r="R13"/>
      <c r="S13"/>
      <c r="T13"/>
      <c r="U13"/>
    </row>
    <row r="14" spans="1:21" ht="25" customHeight="1" x14ac:dyDescent="0.2">
      <c r="A14" s="7" t="s">
        <v>17</v>
      </c>
      <c r="B14" s="43">
        <f t="shared" si="1"/>
        <v>0.16666666666666669</v>
      </c>
      <c r="C14" s="39">
        <f t="shared" si="2"/>
        <v>0.20833333333333337</v>
      </c>
      <c r="D14" s="44">
        <f t="shared" si="4"/>
        <v>0.45833333333333337</v>
      </c>
      <c r="E14" s="102" t="s">
        <v>78</v>
      </c>
      <c r="F14" s="127" t="s">
        <v>131</v>
      </c>
      <c r="G14" s="128"/>
      <c r="H14" s="128"/>
      <c r="I14" s="128"/>
      <c r="J14" s="129"/>
      <c r="K14" s="89" t="s">
        <v>76</v>
      </c>
      <c r="L14" s="44">
        <f t="shared" si="5"/>
        <v>0.45833333333333337</v>
      </c>
      <c r="M14" s="39">
        <f t="shared" si="3"/>
        <v>0.25</v>
      </c>
      <c r="N14" s="40" t="s">
        <v>17</v>
      </c>
      <c r="O14" s="41"/>
      <c r="P14" s="41"/>
      <c r="Q14" s="39">
        <v>0.29166666666666669</v>
      </c>
      <c r="R14"/>
      <c r="S14"/>
      <c r="T14"/>
      <c r="U14"/>
    </row>
    <row r="15" spans="1:21" ht="25" customHeight="1" x14ac:dyDescent="0.2">
      <c r="A15" s="7" t="s">
        <v>18</v>
      </c>
      <c r="B15" s="43">
        <f t="shared" si="1"/>
        <v>0.1875</v>
      </c>
      <c r="C15" s="39">
        <f t="shared" si="2"/>
        <v>0.22916666666666669</v>
      </c>
      <c r="D15" s="44">
        <f t="shared" si="4"/>
        <v>0.47916666666666663</v>
      </c>
      <c r="E15" s="111"/>
      <c r="F15" s="130"/>
      <c r="G15" s="131"/>
      <c r="H15" s="131"/>
      <c r="I15" s="131"/>
      <c r="J15" s="132"/>
      <c r="K15" s="88" t="s">
        <v>146</v>
      </c>
      <c r="L15" s="44">
        <f t="shared" si="5"/>
        <v>0.47916666666666663</v>
      </c>
      <c r="M15" s="39">
        <f t="shared" si="3"/>
        <v>0.27083333333333331</v>
      </c>
      <c r="N15" s="40" t="s">
        <v>18</v>
      </c>
      <c r="O15" s="41"/>
      <c r="P15" s="41"/>
      <c r="Q15" s="39">
        <v>0.3125</v>
      </c>
      <c r="R15"/>
      <c r="S15"/>
      <c r="T15"/>
      <c r="U15"/>
    </row>
    <row r="16" spans="1:21" ht="25" customHeight="1" x14ac:dyDescent="0.2">
      <c r="A16" s="7"/>
      <c r="B16" s="57">
        <f t="shared" si="1"/>
        <v>0.20833333333333331</v>
      </c>
      <c r="C16" s="45">
        <f t="shared" si="2"/>
        <v>0.25</v>
      </c>
      <c r="D16" s="46">
        <f t="shared" si="4"/>
        <v>0.5</v>
      </c>
      <c r="E16" s="85" t="s">
        <v>144</v>
      </c>
      <c r="F16" s="87" t="s">
        <v>147</v>
      </c>
      <c r="G16" s="94" t="s">
        <v>146</v>
      </c>
      <c r="H16" s="76" t="s">
        <v>115</v>
      </c>
      <c r="I16" s="77" t="s">
        <v>114</v>
      </c>
      <c r="J16" s="113" t="s">
        <v>100</v>
      </c>
      <c r="K16" s="100" t="s">
        <v>94</v>
      </c>
      <c r="L16" s="46">
        <f t="shared" si="5"/>
        <v>0.5</v>
      </c>
      <c r="M16" s="45">
        <f t="shared" si="3"/>
        <v>0.29166666666666663</v>
      </c>
      <c r="N16" s="40" t="s">
        <v>19</v>
      </c>
      <c r="O16" s="41" t="s">
        <v>20</v>
      </c>
      <c r="P16" s="41"/>
      <c r="Q16" s="45">
        <v>0.33333333333333331</v>
      </c>
      <c r="R16"/>
      <c r="S16"/>
      <c r="T16"/>
      <c r="U16"/>
    </row>
    <row r="17" spans="1:21" ht="25" customHeight="1" x14ac:dyDescent="0.2">
      <c r="A17" s="7" t="s">
        <v>19</v>
      </c>
      <c r="B17" s="57">
        <f t="shared" si="1"/>
        <v>0.22916666666666669</v>
      </c>
      <c r="C17" s="45">
        <f t="shared" si="2"/>
        <v>0.27083333333333337</v>
      </c>
      <c r="D17" s="46">
        <f t="shared" si="4"/>
        <v>0.52083333333333337</v>
      </c>
      <c r="E17" s="26" t="s">
        <v>95</v>
      </c>
      <c r="F17" s="64" t="s">
        <v>108</v>
      </c>
      <c r="G17" s="64" t="s">
        <v>80</v>
      </c>
      <c r="H17" s="75" t="s">
        <v>105</v>
      </c>
      <c r="I17" s="64" t="s">
        <v>82</v>
      </c>
      <c r="J17" s="110"/>
      <c r="K17" s="110"/>
      <c r="L17" s="46">
        <f t="shared" si="5"/>
        <v>0.52083333333333337</v>
      </c>
      <c r="M17" s="45">
        <f t="shared" si="3"/>
        <v>0.3125</v>
      </c>
      <c r="N17" s="40" t="s">
        <v>21</v>
      </c>
      <c r="O17" s="41"/>
      <c r="P17" s="41"/>
      <c r="Q17" s="45">
        <v>0.35416666666666669</v>
      </c>
      <c r="R17"/>
      <c r="S17"/>
      <c r="T17"/>
      <c r="U17"/>
    </row>
    <row r="18" spans="1:21" ht="25" customHeight="1" x14ac:dyDescent="0.2">
      <c r="A18" s="7" t="s">
        <v>21</v>
      </c>
      <c r="B18" s="43">
        <f t="shared" si="1"/>
        <v>0.25</v>
      </c>
      <c r="C18" s="39">
        <f t="shared" si="2"/>
        <v>0.29166666666666669</v>
      </c>
      <c r="D18" s="44">
        <f t="shared" si="4"/>
        <v>0.54166666666666663</v>
      </c>
      <c r="E18" s="27" t="s">
        <v>81</v>
      </c>
      <c r="F18" s="118" t="s">
        <v>117</v>
      </c>
      <c r="G18" s="119"/>
      <c r="H18" s="119"/>
      <c r="I18" s="119"/>
      <c r="J18" s="120"/>
      <c r="K18" s="102" t="s">
        <v>75</v>
      </c>
      <c r="L18" s="44">
        <f t="shared" si="5"/>
        <v>0.54166666666666663</v>
      </c>
      <c r="M18" s="39">
        <f t="shared" si="3"/>
        <v>0.33333333333333331</v>
      </c>
      <c r="N18" s="40" t="s">
        <v>22</v>
      </c>
      <c r="O18" s="41" t="s">
        <v>23</v>
      </c>
      <c r="P18" s="41"/>
      <c r="Q18" s="39">
        <v>0.375</v>
      </c>
      <c r="R18"/>
      <c r="S18"/>
      <c r="T18"/>
      <c r="U18"/>
    </row>
    <row r="19" spans="1:21" ht="25" customHeight="1" x14ac:dyDescent="0.2">
      <c r="A19" s="7" t="s">
        <v>22</v>
      </c>
      <c r="B19" s="43">
        <f t="shared" si="1"/>
        <v>0.27083333333333331</v>
      </c>
      <c r="C19" s="39">
        <f t="shared" si="2"/>
        <v>0.3125</v>
      </c>
      <c r="D19" s="44">
        <f t="shared" si="4"/>
        <v>0.5625</v>
      </c>
      <c r="E19" s="29" t="s">
        <v>143</v>
      </c>
      <c r="F19" s="121"/>
      <c r="G19" s="122"/>
      <c r="H19" s="122"/>
      <c r="I19" s="122"/>
      <c r="J19" s="123"/>
      <c r="K19" s="111"/>
      <c r="L19" s="44">
        <f t="shared" si="5"/>
        <v>0.5625</v>
      </c>
      <c r="M19" s="39">
        <f t="shared" si="3"/>
        <v>0.35416666666666663</v>
      </c>
      <c r="N19" s="40" t="s">
        <v>24</v>
      </c>
      <c r="O19" s="41"/>
      <c r="P19" s="41"/>
      <c r="Q19" s="39">
        <v>0.39583333333333331</v>
      </c>
      <c r="R19"/>
      <c r="S19"/>
      <c r="T19"/>
      <c r="U19"/>
    </row>
    <row r="20" spans="1:21" ht="25" customHeight="1" x14ac:dyDescent="0.2">
      <c r="A20" s="7" t="s">
        <v>24</v>
      </c>
      <c r="B20" s="57">
        <f t="shared" si="1"/>
        <v>0.29166666666666669</v>
      </c>
      <c r="C20" s="45">
        <f t="shared" si="2"/>
        <v>0.33333333333333337</v>
      </c>
      <c r="D20" s="46">
        <f t="shared" si="4"/>
        <v>0.58333333333333337</v>
      </c>
      <c r="E20" s="98" t="s">
        <v>153</v>
      </c>
      <c r="F20" s="148" t="s">
        <v>131</v>
      </c>
      <c r="G20" s="149"/>
      <c r="H20" s="149"/>
      <c r="I20" s="149"/>
      <c r="J20" s="150"/>
      <c r="K20" s="113" t="s">
        <v>100</v>
      </c>
      <c r="L20" s="46">
        <f t="shared" si="5"/>
        <v>0.58333333333333337</v>
      </c>
      <c r="M20" s="45">
        <f t="shared" si="3"/>
        <v>0.375</v>
      </c>
      <c r="N20" s="40" t="s">
        <v>25</v>
      </c>
      <c r="O20" s="41"/>
      <c r="P20" s="41"/>
      <c r="Q20" s="45">
        <v>0.41666666666666669</v>
      </c>
      <c r="R20"/>
      <c r="S20"/>
      <c r="T20"/>
      <c r="U20"/>
    </row>
    <row r="21" spans="1:21" ht="25" customHeight="1" x14ac:dyDescent="0.2">
      <c r="A21" s="7" t="s">
        <v>25</v>
      </c>
      <c r="B21" s="57">
        <f t="shared" si="1"/>
        <v>0.3125</v>
      </c>
      <c r="C21" s="45">
        <f t="shared" si="2"/>
        <v>0.35416666666666669</v>
      </c>
      <c r="D21" s="46">
        <f t="shared" si="4"/>
        <v>0.60416666666666663</v>
      </c>
      <c r="E21" s="98" t="s">
        <v>153</v>
      </c>
      <c r="F21" s="151"/>
      <c r="G21" s="152"/>
      <c r="H21" s="152"/>
      <c r="I21" s="152"/>
      <c r="J21" s="153"/>
      <c r="K21" s="110"/>
      <c r="L21" s="46">
        <f t="shared" si="5"/>
        <v>0.60416666666666663</v>
      </c>
      <c r="M21" s="45">
        <f t="shared" si="3"/>
        <v>0.39583333333333331</v>
      </c>
      <c r="N21" s="40" t="s">
        <v>26</v>
      </c>
      <c r="O21" s="41"/>
      <c r="P21" s="41"/>
      <c r="Q21" s="45">
        <v>0.4375</v>
      </c>
      <c r="R21"/>
      <c r="S21"/>
      <c r="T21"/>
      <c r="U21"/>
    </row>
    <row r="22" spans="1:21" ht="25" customHeight="1" x14ac:dyDescent="0.2">
      <c r="A22" s="7" t="s">
        <v>26</v>
      </c>
      <c r="B22" s="43">
        <f t="shared" si="1"/>
        <v>0.33333333333333331</v>
      </c>
      <c r="C22" s="39">
        <f t="shared" si="2"/>
        <v>0.375</v>
      </c>
      <c r="D22" s="44">
        <f t="shared" si="4"/>
        <v>0.625</v>
      </c>
      <c r="E22" s="99" t="s">
        <v>153</v>
      </c>
      <c r="F22" s="154" t="s">
        <v>130</v>
      </c>
      <c r="G22" s="119"/>
      <c r="H22" s="119"/>
      <c r="I22" s="119"/>
      <c r="J22" s="120"/>
      <c r="K22" s="93" t="s">
        <v>149</v>
      </c>
      <c r="L22" s="44">
        <f t="shared" si="5"/>
        <v>0.625</v>
      </c>
      <c r="M22" s="39">
        <f t="shared" si="3"/>
        <v>0.41666666666666663</v>
      </c>
      <c r="N22" s="40" t="s">
        <v>27</v>
      </c>
      <c r="O22" s="41" t="s">
        <v>28</v>
      </c>
      <c r="P22" s="41" t="s">
        <v>29</v>
      </c>
      <c r="Q22" s="39">
        <v>0.45833333333333331</v>
      </c>
      <c r="R22"/>
      <c r="S22"/>
      <c r="T22"/>
      <c r="U22"/>
    </row>
    <row r="23" spans="1:21" ht="25" customHeight="1" x14ac:dyDescent="0.2">
      <c r="A23" s="7" t="s">
        <v>27</v>
      </c>
      <c r="B23" s="43">
        <f t="shared" si="1"/>
        <v>0.35416666666666669</v>
      </c>
      <c r="C23" s="39">
        <f t="shared" si="2"/>
        <v>0.39583333333333337</v>
      </c>
      <c r="D23" s="44">
        <f t="shared" si="4"/>
        <v>0.64583333333333337</v>
      </c>
      <c r="E23" s="99" t="s">
        <v>153</v>
      </c>
      <c r="F23" s="121"/>
      <c r="G23" s="122"/>
      <c r="H23" s="122"/>
      <c r="I23" s="122"/>
      <c r="J23" s="123"/>
      <c r="K23" s="81" t="s">
        <v>115</v>
      </c>
      <c r="L23" s="44">
        <f t="shared" si="5"/>
        <v>0.64583333333333337</v>
      </c>
      <c r="M23" s="39">
        <f t="shared" si="3"/>
        <v>0.4375</v>
      </c>
      <c r="N23" s="40" t="s">
        <v>30</v>
      </c>
      <c r="O23" s="41"/>
      <c r="P23" s="41"/>
      <c r="Q23" s="39">
        <v>0.47916666666666669</v>
      </c>
      <c r="R23"/>
      <c r="S23"/>
      <c r="T23"/>
      <c r="U23"/>
    </row>
    <row r="24" spans="1:21" ht="25" customHeight="1" x14ac:dyDescent="0.2">
      <c r="A24" s="7" t="s">
        <v>30</v>
      </c>
      <c r="B24" s="57">
        <f t="shared" si="1"/>
        <v>0.375</v>
      </c>
      <c r="C24" s="45">
        <f t="shared" si="2"/>
        <v>0.41666666666666669</v>
      </c>
      <c r="D24" s="46">
        <f t="shared" si="4"/>
        <v>0.66666666666666663</v>
      </c>
      <c r="E24" s="104" t="s">
        <v>94</v>
      </c>
      <c r="F24" s="155" t="s">
        <v>141</v>
      </c>
      <c r="G24" s="156"/>
      <c r="H24" s="156"/>
      <c r="I24" s="156"/>
      <c r="J24" s="157"/>
      <c r="K24" s="64" t="s">
        <v>138</v>
      </c>
      <c r="L24" s="46">
        <f t="shared" si="5"/>
        <v>0.66666666666666663</v>
      </c>
      <c r="M24" s="45">
        <f t="shared" si="3"/>
        <v>0.45833333333333331</v>
      </c>
      <c r="N24" s="40" t="s">
        <v>31</v>
      </c>
      <c r="O24" s="41" t="s">
        <v>32</v>
      </c>
      <c r="P24" s="41" t="s">
        <v>33</v>
      </c>
      <c r="Q24" s="45">
        <v>0.5</v>
      </c>
    </row>
    <row r="25" spans="1:21" ht="25" customHeight="1" x14ac:dyDescent="0.2">
      <c r="A25" s="7" t="s">
        <v>31</v>
      </c>
      <c r="B25" s="57">
        <f t="shared" si="1"/>
        <v>0.39583333333333337</v>
      </c>
      <c r="C25" s="45">
        <f t="shared" si="2"/>
        <v>0.43750000000000006</v>
      </c>
      <c r="D25" s="46">
        <f t="shared" si="4"/>
        <v>0.6875</v>
      </c>
      <c r="E25" s="105"/>
      <c r="F25" s="158"/>
      <c r="G25" s="159"/>
      <c r="H25" s="159"/>
      <c r="I25" s="159"/>
      <c r="J25" s="160"/>
      <c r="K25" s="36" t="s">
        <v>107</v>
      </c>
      <c r="L25" s="46">
        <f t="shared" si="5"/>
        <v>0.6875</v>
      </c>
      <c r="M25" s="45">
        <f t="shared" si="3"/>
        <v>0.47916666666666669</v>
      </c>
      <c r="N25" s="40" t="s">
        <v>34</v>
      </c>
      <c r="O25" s="41"/>
      <c r="P25" s="41"/>
      <c r="Q25" s="45">
        <v>0.52083333333333337</v>
      </c>
    </row>
    <row r="26" spans="1:21" ht="25" customHeight="1" x14ac:dyDescent="0.2">
      <c r="A26" s="7" t="s">
        <v>34</v>
      </c>
      <c r="B26" s="43">
        <f t="shared" si="1"/>
        <v>0.41666666666666663</v>
      </c>
      <c r="C26" s="39">
        <f t="shared" si="2"/>
        <v>0.45833333333333331</v>
      </c>
      <c r="D26" s="44">
        <f t="shared" si="4"/>
        <v>0.70833333333333326</v>
      </c>
      <c r="E26" s="171" t="s">
        <v>153</v>
      </c>
      <c r="F26" s="60" t="s">
        <v>83</v>
      </c>
      <c r="G26" s="60" t="s">
        <v>96</v>
      </c>
      <c r="H26" s="60" t="s">
        <v>122</v>
      </c>
      <c r="I26" s="37" t="s">
        <v>102</v>
      </c>
      <c r="J26" s="28" t="s">
        <v>123</v>
      </c>
      <c r="K26" s="102" t="s">
        <v>101</v>
      </c>
      <c r="L26" s="44">
        <f t="shared" si="5"/>
        <v>0.70833333333333326</v>
      </c>
      <c r="M26" s="39">
        <f t="shared" si="3"/>
        <v>0.49999999999999994</v>
      </c>
      <c r="N26" s="40" t="s">
        <v>35</v>
      </c>
      <c r="O26" s="41"/>
      <c r="P26" s="41" t="s">
        <v>36</v>
      </c>
      <c r="Q26" s="39">
        <v>0.54166666666666663</v>
      </c>
      <c r="R26"/>
      <c r="S26"/>
      <c r="T26"/>
      <c r="U26"/>
    </row>
    <row r="27" spans="1:21" ht="25" customHeight="1" x14ac:dyDescent="0.2">
      <c r="A27" s="7" t="s">
        <v>35</v>
      </c>
      <c r="B27" s="43">
        <f t="shared" si="1"/>
        <v>0.4375</v>
      </c>
      <c r="C27" s="39">
        <f t="shared" si="2"/>
        <v>0.47916666666666669</v>
      </c>
      <c r="D27" s="44">
        <f t="shared" si="4"/>
        <v>0.72916666666666663</v>
      </c>
      <c r="E27" s="171" t="s">
        <v>153</v>
      </c>
      <c r="F27" s="80" t="s">
        <v>81</v>
      </c>
      <c r="G27" s="28" t="s">
        <v>95</v>
      </c>
      <c r="H27" s="27" t="s">
        <v>144</v>
      </c>
      <c r="I27" s="80" t="s">
        <v>81</v>
      </c>
      <c r="J27" s="29" t="s">
        <v>143</v>
      </c>
      <c r="K27" s="105"/>
      <c r="L27" s="44">
        <f t="shared" si="5"/>
        <v>0.72916666666666663</v>
      </c>
      <c r="M27" s="39">
        <f t="shared" si="3"/>
        <v>0.52083333333333337</v>
      </c>
      <c r="N27" s="40" t="s">
        <v>37</v>
      </c>
      <c r="O27" s="41"/>
      <c r="P27" s="41"/>
      <c r="Q27" s="39">
        <v>0.5625</v>
      </c>
      <c r="R27"/>
      <c r="S27"/>
      <c r="T27"/>
      <c r="U27"/>
    </row>
    <row r="28" spans="1:21" ht="25" customHeight="1" x14ac:dyDescent="0.2">
      <c r="A28" s="7" t="s">
        <v>37</v>
      </c>
      <c r="B28" s="57">
        <f t="shared" si="1"/>
        <v>0.45833333333333337</v>
      </c>
      <c r="C28" s="45">
        <f t="shared" si="2"/>
        <v>0.5</v>
      </c>
      <c r="D28" s="46">
        <f t="shared" si="4"/>
        <v>0.75</v>
      </c>
      <c r="E28" s="98" t="s">
        <v>153</v>
      </c>
      <c r="F28" s="163" t="s">
        <v>142</v>
      </c>
      <c r="G28" s="164"/>
      <c r="H28" s="164"/>
      <c r="I28" s="164"/>
      <c r="J28" s="165"/>
      <c r="K28" s="92" t="s">
        <v>149</v>
      </c>
      <c r="L28" s="46">
        <f t="shared" si="5"/>
        <v>0.75</v>
      </c>
      <c r="M28" s="45">
        <f t="shared" si="3"/>
        <v>0.54166666666666674</v>
      </c>
      <c r="N28" s="40" t="s">
        <v>38</v>
      </c>
      <c r="O28" s="41"/>
      <c r="P28" s="41" t="s">
        <v>39</v>
      </c>
      <c r="Q28" s="45">
        <v>0.58333333333333337</v>
      </c>
      <c r="R28"/>
      <c r="S28"/>
      <c r="T28"/>
      <c r="U28"/>
    </row>
    <row r="29" spans="1:21" ht="25" customHeight="1" x14ac:dyDescent="0.2">
      <c r="A29" s="7" t="s">
        <v>38</v>
      </c>
      <c r="B29" s="57">
        <f t="shared" si="1"/>
        <v>0.47916666666666663</v>
      </c>
      <c r="C29" s="45">
        <f t="shared" si="2"/>
        <v>0.52083333333333326</v>
      </c>
      <c r="D29" s="46">
        <f t="shared" si="4"/>
        <v>0.77083333333333326</v>
      </c>
      <c r="E29" s="76" t="s">
        <v>77</v>
      </c>
      <c r="F29" s="166"/>
      <c r="G29" s="167"/>
      <c r="H29" s="167"/>
      <c r="I29" s="167"/>
      <c r="J29" s="168"/>
      <c r="K29" s="59" t="s">
        <v>145</v>
      </c>
      <c r="L29" s="46">
        <f t="shared" si="5"/>
        <v>0.77083333333333326</v>
      </c>
      <c r="M29" s="45">
        <f t="shared" si="3"/>
        <v>0.5625</v>
      </c>
      <c r="N29" s="40" t="s">
        <v>40</v>
      </c>
      <c r="O29" s="41"/>
      <c r="P29" s="41"/>
      <c r="Q29" s="45">
        <v>0.60416666666666663</v>
      </c>
      <c r="R29"/>
      <c r="S29"/>
      <c r="T29"/>
      <c r="U29"/>
    </row>
    <row r="30" spans="1:21" ht="25" customHeight="1" x14ac:dyDescent="0.2">
      <c r="A30" s="7" t="s">
        <v>40</v>
      </c>
      <c r="B30" s="43">
        <f t="shared" si="1"/>
        <v>0.5</v>
      </c>
      <c r="C30" s="39">
        <f t="shared" si="2"/>
        <v>0.54166666666666663</v>
      </c>
      <c r="D30" s="44">
        <f t="shared" si="4"/>
        <v>0.79166666666666663</v>
      </c>
      <c r="E30" s="102" t="s">
        <v>79</v>
      </c>
      <c r="F30" s="118" t="s">
        <v>117</v>
      </c>
      <c r="G30" s="119"/>
      <c r="H30" s="119"/>
      <c r="I30" s="119"/>
      <c r="J30" s="120"/>
      <c r="K30" s="112" t="s">
        <v>128</v>
      </c>
      <c r="L30" s="44">
        <f t="shared" si="5"/>
        <v>0.79166666666666663</v>
      </c>
      <c r="M30" s="39">
        <f t="shared" si="3"/>
        <v>0.58333333333333337</v>
      </c>
      <c r="N30" s="40" t="s">
        <v>41</v>
      </c>
      <c r="O30" s="41" t="s">
        <v>42</v>
      </c>
      <c r="P30" s="41"/>
      <c r="Q30" s="39">
        <v>0.625</v>
      </c>
      <c r="R30"/>
      <c r="S30"/>
      <c r="T30"/>
      <c r="U30"/>
    </row>
    <row r="31" spans="1:21" ht="25" customHeight="1" x14ac:dyDescent="0.2">
      <c r="A31" s="7" t="s">
        <v>41</v>
      </c>
      <c r="B31" s="43">
        <f t="shared" si="1"/>
        <v>0.52083333333333337</v>
      </c>
      <c r="C31" s="39">
        <f t="shared" si="2"/>
        <v>0.5625</v>
      </c>
      <c r="D31" s="44">
        <f t="shared" si="4"/>
        <v>0.8125</v>
      </c>
      <c r="E31" s="103"/>
      <c r="F31" s="121"/>
      <c r="G31" s="122"/>
      <c r="H31" s="122"/>
      <c r="I31" s="122"/>
      <c r="J31" s="123"/>
      <c r="K31" s="103"/>
      <c r="L31" s="44">
        <f t="shared" si="5"/>
        <v>0.8125</v>
      </c>
      <c r="M31" s="39">
        <f t="shared" si="3"/>
        <v>0.60416666666666674</v>
      </c>
      <c r="N31" s="40" t="s">
        <v>43</v>
      </c>
      <c r="O31" s="41"/>
      <c r="P31" s="41"/>
      <c r="Q31" s="39">
        <v>0.64583333333333337</v>
      </c>
      <c r="R31"/>
      <c r="S31"/>
      <c r="T31"/>
      <c r="U31"/>
    </row>
    <row r="32" spans="1:21" ht="25" customHeight="1" x14ac:dyDescent="0.2">
      <c r="A32" s="7" t="s">
        <v>43</v>
      </c>
      <c r="B32" s="57">
        <f t="shared" si="1"/>
        <v>0.54166666666666663</v>
      </c>
      <c r="C32" s="45">
        <f t="shared" si="2"/>
        <v>0.58333333333333326</v>
      </c>
      <c r="D32" s="46">
        <f t="shared" si="4"/>
        <v>0.83333333333333326</v>
      </c>
      <c r="E32" s="32" t="s">
        <v>80</v>
      </c>
      <c r="F32" s="162" t="s">
        <v>129</v>
      </c>
      <c r="G32" s="140"/>
      <c r="H32" s="140"/>
      <c r="I32" s="140"/>
      <c r="J32" s="141"/>
      <c r="K32" s="61" t="s">
        <v>108</v>
      </c>
      <c r="L32" s="46">
        <f t="shared" si="5"/>
        <v>0.83333333333333326</v>
      </c>
      <c r="M32" s="45">
        <f t="shared" si="3"/>
        <v>0.625</v>
      </c>
      <c r="N32" s="40" t="s">
        <v>44</v>
      </c>
      <c r="O32" s="41" t="s">
        <v>20</v>
      </c>
      <c r="P32" s="41"/>
      <c r="Q32" s="45">
        <v>0.66666666666666663</v>
      </c>
      <c r="R32"/>
      <c r="S32"/>
      <c r="T32"/>
      <c r="U32"/>
    </row>
    <row r="33" spans="1:26" ht="25" customHeight="1" x14ac:dyDescent="0.2">
      <c r="A33" s="7" t="s">
        <v>44</v>
      </c>
      <c r="B33" s="57">
        <f t="shared" si="1"/>
        <v>0.5625</v>
      </c>
      <c r="C33" s="45">
        <f t="shared" si="2"/>
        <v>0.60416666666666663</v>
      </c>
      <c r="D33" s="46">
        <f t="shared" si="4"/>
        <v>0.85416666666666663</v>
      </c>
      <c r="E33" s="61" t="s">
        <v>105</v>
      </c>
      <c r="F33" s="142"/>
      <c r="G33" s="143"/>
      <c r="H33" s="143"/>
      <c r="I33" s="143"/>
      <c r="J33" s="144"/>
      <c r="K33" s="38" t="s">
        <v>105</v>
      </c>
      <c r="L33" s="46">
        <f t="shared" si="5"/>
        <v>0.85416666666666663</v>
      </c>
      <c r="M33" s="45">
        <f t="shared" si="3"/>
        <v>0.64583333333333337</v>
      </c>
      <c r="N33" s="40" t="s">
        <v>45</v>
      </c>
      <c r="O33" s="41"/>
      <c r="P33" s="41"/>
      <c r="Q33" s="45">
        <v>0.6875</v>
      </c>
      <c r="R33"/>
      <c r="S33"/>
      <c r="T33"/>
      <c r="U33"/>
    </row>
    <row r="34" spans="1:26" ht="25" customHeight="1" x14ac:dyDescent="0.2">
      <c r="A34" s="7" t="s">
        <v>45</v>
      </c>
      <c r="B34" s="43">
        <f t="shared" si="1"/>
        <v>0.58333333333333337</v>
      </c>
      <c r="C34" s="39">
        <f t="shared" si="2"/>
        <v>0.625</v>
      </c>
      <c r="D34" s="44">
        <f t="shared" si="4"/>
        <v>0.875</v>
      </c>
      <c r="E34" s="60" t="s">
        <v>107</v>
      </c>
      <c r="F34" s="28" t="s">
        <v>132</v>
      </c>
      <c r="G34" s="63" t="s">
        <v>98</v>
      </c>
      <c r="H34" s="63" t="s">
        <v>133</v>
      </c>
      <c r="I34" s="28" t="s">
        <v>134</v>
      </c>
      <c r="J34" s="60" t="s">
        <v>104</v>
      </c>
      <c r="K34" s="60" t="s">
        <v>82</v>
      </c>
      <c r="L34" s="44">
        <f t="shared" si="5"/>
        <v>0.875</v>
      </c>
      <c r="M34" s="39">
        <f t="shared" si="3"/>
        <v>0.66666666666666674</v>
      </c>
      <c r="N34" s="40" t="s">
        <v>46</v>
      </c>
      <c r="O34" s="41" t="s">
        <v>47</v>
      </c>
      <c r="P34" s="41"/>
      <c r="Q34" s="39">
        <v>0.70833333333333337</v>
      </c>
      <c r="R34"/>
      <c r="S34"/>
      <c r="T34"/>
      <c r="U34"/>
    </row>
    <row r="35" spans="1:26" ht="25" customHeight="1" x14ac:dyDescent="0.2">
      <c r="A35" s="7" t="s">
        <v>46</v>
      </c>
      <c r="B35" s="43">
        <f t="shared" si="1"/>
        <v>0.60416666666666663</v>
      </c>
      <c r="C35" s="39">
        <f t="shared" si="2"/>
        <v>0.64583333333333326</v>
      </c>
      <c r="D35" s="44">
        <f t="shared" si="4"/>
        <v>0.89583333333333326</v>
      </c>
      <c r="E35" s="58" t="s">
        <v>76</v>
      </c>
      <c r="F35" s="78" t="s">
        <v>134</v>
      </c>
      <c r="G35" s="27" t="s">
        <v>135</v>
      </c>
      <c r="H35" s="63" t="s">
        <v>98</v>
      </c>
      <c r="I35" s="60" t="s">
        <v>96</v>
      </c>
      <c r="J35" s="60" t="s">
        <v>77</v>
      </c>
      <c r="K35" s="60" t="s">
        <v>138</v>
      </c>
      <c r="L35" s="44">
        <f t="shared" si="5"/>
        <v>0.89583333333333326</v>
      </c>
      <c r="M35" s="39">
        <f t="shared" si="3"/>
        <v>0.6875</v>
      </c>
      <c r="N35" s="40" t="s">
        <v>48</v>
      </c>
      <c r="O35" s="41"/>
      <c r="P35" s="41"/>
      <c r="Q35" s="39">
        <v>0.72916666666666663</v>
      </c>
      <c r="R35"/>
      <c r="S35"/>
      <c r="T35"/>
      <c r="U35"/>
    </row>
    <row r="36" spans="1:26" ht="25" customHeight="1" x14ac:dyDescent="0.2">
      <c r="A36" s="7" t="s">
        <v>48</v>
      </c>
      <c r="B36" s="57">
        <f t="shared" si="1"/>
        <v>0.625</v>
      </c>
      <c r="C36" s="45">
        <f t="shared" si="2"/>
        <v>0.66666666666666663</v>
      </c>
      <c r="D36" s="46">
        <f t="shared" si="4"/>
        <v>0.91666666666666663</v>
      </c>
      <c r="E36" s="104" t="s">
        <v>85</v>
      </c>
      <c r="F36" s="145" t="s">
        <v>127</v>
      </c>
      <c r="G36" s="146"/>
      <c r="H36" s="146"/>
      <c r="I36" s="147"/>
      <c r="J36" s="79" t="s">
        <v>151</v>
      </c>
      <c r="K36" s="33" t="s">
        <v>80</v>
      </c>
      <c r="L36" s="46">
        <f t="shared" si="5"/>
        <v>0.91666666666666663</v>
      </c>
      <c r="M36" s="45">
        <f t="shared" si="3"/>
        <v>0.70833333333333337</v>
      </c>
      <c r="N36" s="40" t="s">
        <v>49</v>
      </c>
      <c r="O36" s="41" t="s">
        <v>50</v>
      </c>
      <c r="P36" s="47" t="s">
        <v>51</v>
      </c>
      <c r="Q36" s="45">
        <v>0.75</v>
      </c>
      <c r="R36"/>
      <c r="S36"/>
      <c r="T36"/>
      <c r="U36"/>
    </row>
    <row r="37" spans="1:26" ht="25" customHeight="1" x14ac:dyDescent="0.2">
      <c r="A37" s="7" t="s">
        <v>49</v>
      </c>
      <c r="B37" s="57">
        <f t="shared" si="1"/>
        <v>0.64583333333333337</v>
      </c>
      <c r="C37" s="45">
        <f t="shared" si="2"/>
        <v>0.6875</v>
      </c>
      <c r="D37" s="46">
        <f t="shared" si="4"/>
        <v>0.9375</v>
      </c>
      <c r="E37" s="105"/>
      <c r="F37" s="79" t="s">
        <v>137</v>
      </c>
      <c r="G37" s="61" t="s">
        <v>103</v>
      </c>
      <c r="H37" s="32" t="s">
        <v>104</v>
      </c>
      <c r="I37" s="32" t="s">
        <v>111</v>
      </c>
      <c r="J37" s="36" t="s">
        <v>120</v>
      </c>
      <c r="K37" s="79" t="s">
        <v>151</v>
      </c>
      <c r="L37" s="46">
        <f t="shared" si="5"/>
        <v>0.9375</v>
      </c>
      <c r="M37" s="45">
        <f t="shared" si="3"/>
        <v>0.72916666666666674</v>
      </c>
      <c r="N37" s="40" t="s">
        <v>52</v>
      </c>
      <c r="O37" s="41"/>
      <c r="P37" s="47"/>
      <c r="Q37" s="45">
        <v>0.77083333333333337</v>
      </c>
      <c r="R37"/>
      <c r="S37"/>
      <c r="T37"/>
      <c r="U37"/>
    </row>
    <row r="38" spans="1:26" ht="25" customHeight="1" x14ac:dyDescent="0.2">
      <c r="A38" s="7" t="s">
        <v>52</v>
      </c>
      <c r="B38" s="43">
        <f t="shared" si="1"/>
        <v>0.66666666666666663</v>
      </c>
      <c r="C38" s="39">
        <f t="shared" si="2"/>
        <v>0.70833333333333326</v>
      </c>
      <c r="D38" s="44">
        <f t="shared" si="4"/>
        <v>0.95833333333333326</v>
      </c>
      <c r="E38" s="60" t="s">
        <v>108</v>
      </c>
      <c r="F38" s="29" t="s">
        <v>111</v>
      </c>
      <c r="G38" s="37" t="s">
        <v>109</v>
      </c>
      <c r="H38" s="102" t="s">
        <v>85</v>
      </c>
      <c r="I38" s="102" t="s">
        <v>118</v>
      </c>
      <c r="J38" s="60" t="s">
        <v>107</v>
      </c>
      <c r="K38" s="102" t="s">
        <v>85</v>
      </c>
      <c r="L38" s="44">
        <f t="shared" si="5"/>
        <v>0.95833333333333326</v>
      </c>
      <c r="M38" s="39">
        <f t="shared" si="3"/>
        <v>0.75</v>
      </c>
      <c r="N38" s="40" t="s">
        <v>53</v>
      </c>
      <c r="O38" s="41" t="s">
        <v>54</v>
      </c>
      <c r="P38" s="47" t="s">
        <v>51</v>
      </c>
      <c r="Q38" s="39">
        <v>0.79166666666666663</v>
      </c>
      <c r="S38"/>
      <c r="T38"/>
      <c r="U38"/>
    </row>
    <row r="39" spans="1:26" ht="25" customHeight="1" x14ac:dyDescent="0.2">
      <c r="A39" s="7" t="s">
        <v>53</v>
      </c>
      <c r="B39" s="43">
        <f t="shared" si="1"/>
        <v>0.6875</v>
      </c>
      <c r="C39" s="39">
        <f t="shared" si="2"/>
        <v>0.72916666666666663</v>
      </c>
      <c r="D39" s="44">
        <f t="shared" si="4"/>
        <v>0.97916666666666663</v>
      </c>
      <c r="E39" s="37" t="s">
        <v>114</v>
      </c>
      <c r="F39" s="37" t="s">
        <v>109</v>
      </c>
      <c r="G39" s="60" t="s">
        <v>105</v>
      </c>
      <c r="H39" s="105"/>
      <c r="I39" s="103"/>
      <c r="J39" s="60" t="s">
        <v>80</v>
      </c>
      <c r="K39" s="106"/>
      <c r="L39" s="44">
        <f t="shared" si="5"/>
        <v>0.97916666666666663</v>
      </c>
      <c r="M39" s="39">
        <f t="shared" si="3"/>
        <v>0.77083333333333337</v>
      </c>
      <c r="N39" s="40" t="s">
        <v>55</v>
      </c>
      <c r="O39" s="41"/>
      <c r="P39" s="47"/>
      <c r="Q39" s="39">
        <v>0.8125</v>
      </c>
      <c r="R39"/>
      <c r="S39"/>
      <c r="T39"/>
      <c r="U39"/>
    </row>
    <row r="40" spans="1:26" ht="25" customHeight="1" x14ac:dyDescent="0.2">
      <c r="A40" s="7" t="s">
        <v>55</v>
      </c>
      <c r="B40" s="57">
        <f t="shared" si="1"/>
        <v>0.70833333333333337</v>
      </c>
      <c r="C40" s="45">
        <f t="shared" si="2"/>
        <v>0.75</v>
      </c>
      <c r="D40" s="46">
        <f t="shared" si="4"/>
        <v>1</v>
      </c>
      <c r="E40" s="104" t="s">
        <v>75</v>
      </c>
      <c r="F40" s="61" t="s">
        <v>102</v>
      </c>
      <c r="G40" s="61" t="s">
        <v>122</v>
      </c>
      <c r="H40" s="59" t="s">
        <v>145</v>
      </c>
      <c r="I40" s="61" t="s">
        <v>83</v>
      </c>
      <c r="J40" s="61" t="s">
        <v>105</v>
      </c>
      <c r="K40" s="31" t="s">
        <v>103</v>
      </c>
      <c r="L40" s="46">
        <f t="shared" si="5"/>
        <v>1</v>
      </c>
      <c r="M40" s="48">
        <f t="shared" si="3"/>
        <v>0.79166666666666674</v>
      </c>
      <c r="N40" s="49" t="s">
        <v>56</v>
      </c>
      <c r="O40" s="50" t="s">
        <v>57</v>
      </c>
      <c r="P40" s="51" t="s">
        <v>51</v>
      </c>
      <c r="Q40" s="52">
        <v>0.83333333333333337</v>
      </c>
      <c r="R40"/>
      <c r="S40" s="24"/>
      <c r="T40"/>
      <c r="U40"/>
    </row>
    <row r="41" spans="1:26" ht="25" customHeight="1" x14ac:dyDescent="0.2">
      <c r="A41" s="7" t="s">
        <v>56</v>
      </c>
      <c r="B41" s="57">
        <f t="shared" si="1"/>
        <v>0.72916666666666663</v>
      </c>
      <c r="C41" s="45">
        <f t="shared" si="2"/>
        <v>0.77083333333333326</v>
      </c>
      <c r="D41" s="46">
        <f t="shared" si="4"/>
        <v>1.0208333333333333</v>
      </c>
      <c r="E41" s="105"/>
      <c r="F41" s="161" t="s">
        <v>119</v>
      </c>
      <c r="G41" s="146"/>
      <c r="H41" s="146"/>
      <c r="I41" s="146"/>
      <c r="J41" s="147"/>
      <c r="K41" s="64" t="s">
        <v>104</v>
      </c>
      <c r="L41" s="46">
        <f t="shared" si="5"/>
        <v>1.0208333333333333</v>
      </c>
      <c r="M41" s="48">
        <f t="shared" si="3"/>
        <v>0.8125</v>
      </c>
      <c r="N41" s="49" t="s">
        <v>58</v>
      </c>
      <c r="O41" s="50"/>
      <c r="P41" s="51"/>
      <c r="Q41" s="52">
        <v>0.85416666666666663</v>
      </c>
      <c r="R41"/>
      <c r="S41"/>
      <c r="T41"/>
      <c r="U41"/>
    </row>
    <row r="42" spans="1:26" ht="25" customHeight="1" x14ac:dyDescent="0.2">
      <c r="A42" s="7" t="s">
        <v>58</v>
      </c>
      <c r="B42" s="43">
        <f t="shared" si="1"/>
        <v>0.75</v>
      </c>
      <c r="C42" s="39">
        <f t="shared" si="2"/>
        <v>0.79166666666666663</v>
      </c>
      <c r="D42" s="44">
        <f t="shared" si="4"/>
        <v>1.0416666666666667</v>
      </c>
      <c r="E42" s="29" t="s">
        <v>145</v>
      </c>
      <c r="F42" s="112" t="s">
        <v>128</v>
      </c>
      <c r="G42" s="60" t="s">
        <v>83</v>
      </c>
      <c r="H42" s="102" t="s">
        <v>79</v>
      </c>
      <c r="I42" s="60" t="s">
        <v>103</v>
      </c>
      <c r="J42" s="102" t="s">
        <v>94</v>
      </c>
      <c r="K42" s="60" t="s">
        <v>148</v>
      </c>
      <c r="L42" s="44">
        <f t="shared" si="5"/>
        <v>1.0416666666666667</v>
      </c>
      <c r="M42" s="53">
        <f t="shared" si="3"/>
        <v>0.83333333333333337</v>
      </c>
      <c r="N42" s="40" t="s">
        <v>59</v>
      </c>
      <c r="O42" s="41" t="s">
        <v>60</v>
      </c>
      <c r="P42" s="47" t="s">
        <v>51</v>
      </c>
      <c r="Q42" s="54">
        <v>0.875</v>
      </c>
      <c r="R42"/>
      <c r="T42"/>
      <c r="U42"/>
    </row>
    <row r="43" spans="1:26" ht="25" customHeight="1" x14ac:dyDescent="0.2">
      <c r="A43" s="7" t="s">
        <v>59</v>
      </c>
      <c r="B43" s="43">
        <f t="shared" si="1"/>
        <v>0.77083333333333337</v>
      </c>
      <c r="C43" s="39">
        <f t="shared" si="2"/>
        <v>0.8125</v>
      </c>
      <c r="D43" s="44">
        <f t="shared" si="4"/>
        <v>1.0625</v>
      </c>
      <c r="E43" s="60" t="s">
        <v>82</v>
      </c>
      <c r="F43" s="103"/>
      <c r="G43" s="60" t="s">
        <v>148</v>
      </c>
      <c r="H43" s="111"/>
      <c r="I43" s="60" t="s">
        <v>108</v>
      </c>
      <c r="J43" s="105"/>
      <c r="K43" s="58" t="s">
        <v>77</v>
      </c>
      <c r="L43" s="44">
        <f t="shared" si="5"/>
        <v>1.0625</v>
      </c>
      <c r="M43" s="53">
        <f t="shared" si="3"/>
        <v>0.85416666666666674</v>
      </c>
      <c r="N43" s="40" t="s">
        <v>61</v>
      </c>
      <c r="O43" s="41"/>
      <c r="P43" s="47"/>
      <c r="Q43" s="54">
        <v>0.89583333333333337</v>
      </c>
      <c r="R43"/>
      <c r="T43"/>
      <c r="U43"/>
    </row>
    <row r="44" spans="1:26" ht="25" customHeight="1" x14ac:dyDescent="0.2">
      <c r="A44" s="7" t="s">
        <v>61</v>
      </c>
      <c r="B44" s="57">
        <f t="shared" si="1"/>
        <v>0.79166666666666663</v>
      </c>
      <c r="C44" s="55">
        <f t="shared" si="2"/>
        <v>0.83333333333333326</v>
      </c>
      <c r="D44" s="46">
        <f t="shared" si="4"/>
        <v>1.0833333333333333</v>
      </c>
      <c r="E44" s="61" t="s">
        <v>103</v>
      </c>
      <c r="F44" s="100" t="s">
        <v>124</v>
      </c>
      <c r="G44" s="104" t="s">
        <v>94</v>
      </c>
      <c r="H44" s="104" t="s">
        <v>75</v>
      </c>
      <c r="I44" s="113" t="s">
        <v>100</v>
      </c>
      <c r="J44" s="104" t="s">
        <v>118</v>
      </c>
      <c r="K44" s="100" t="s">
        <v>94</v>
      </c>
      <c r="L44" s="46">
        <f t="shared" si="5"/>
        <v>1.0833333333333333</v>
      </c>
      <c r="M44" s="55">
        <f t="shared" si="3"/>
        <v>0.875</v>
      </c>
      <c r="N44" s="40" t="s">
        <v>62</v>
      </c>
      <c r="O44" s="41" t="s">
        <v>63</v>
      </c>
      <c r="P44" s="47"/>
      <c r="Q44" s="56">
        <v>0.91666666666666663</v>
      </c>
      <c r="R44"/>
      <c r="S44"/>
      <c r="T44"/>
      <c r="U44"/>
    </row>
    <row r="45" spans="1:26" ht="25" customHeight="1" x14ac:dyDescent="0.2">
      <c r="A45" s="7" t="s">
        <v>62</v>
      </c>
      <c r="B45" s="57">
        <f t="shared" si="1"/>
        <v>0.8125</v>
      </c>
      <c r="C45" s="55">
        <f t="shared" si="2"/>
        <v>0.85416666666666663</v>
      </c>
      <c r="D45" s="46">
        <f t="shared" si="4"/>
        <v>1.1041666666666667</v>
      </c>
      <c r="E45" s="87" t="s">
        <v>147</v>
      </c>
      <c r="F45" s="110"/>
      <c r="G45" s="105"/>
      <c r="H45" s="105"/>
      <c r="I45" s="110"/>
      <c r="J45" s="105"/>
      <c r="K45" s="110"/>
      <c r="L45" s="46">
        <f t="shared" si="5"/>
        <v>1.1041666666666667</v>
      </c>
      <c r="M45" s="55">
        <f t="shared" si="3"/>
        <v>0.89583333333333337</v>
      </c>
      <c r="N45" s="40" t="s">
        <v>64</v>
      </c>
      <c r="O45" s="41"/>
      <c r="P45" s="47"/>
      <c r="Q45" s="56">
        <v>0.9375</v>
      </c>
      <c r="R45"/>
      <c r="S45"/>
      <c r="T45"/>
      <c r="U45"/>
    </row>
    <row r="46" spans="1:26" ht="25" customHeight="1" x14ac:dyDescent="0.2">
      <c r="A46" s="7" t="s">
        <v>64</v>
      </c>
      <c r="B46" s="54">
        <f t="shared" si="1"/>
        <v>0.83333333333333337</v>
      </c>
      <c r="C46" s="53">
        <f t="shared" si="2"/>
        <v>0.875</v>
      </c>
      <c r="D46" s="44">
        <f t="shared" si="4"/>
        <v>1.125</v>
      </c>
      <c r="E46" s="102" t="s">
        <v>124</v>
      </c>
      <c r="F46" s="107" t="s">
        <v>112</v>
      </c>
      <c r="G46" s="108"/>
      <c r="H46" s="108"/>
      <c r="I46" s="108"/>
      <c r="J46" s="109"/>
      <c r="K46" s="27" t="s">
        <v>136</v>
      </c>
      <c r="L46" s="44">
        <f t="shared" si="5"/>
        <v>1.125</v>
      </c>
      <c r="M46" s="53">
        <f t="shared" si="3"/>
        <v>0.91666666666666674</v>
      </c>
      <c r="N46" s="40" t="s">
        <v>65</v>
      </c>
      <c r="O46" s="41" t="s">
        <v>66</v>
      </c>
      <c r="P46" s="47"/>
      <c r="Q46" s="54">
        <v>0.95833333333333337</v>
      </c>
      <c r="R46"/>
      <c r="S46"/>
      <c r="T46"/>
      <c r="U46"/>
    </row>
    <row r="47" spans="1:26" ht="25" customHeight="1" x14ac:dyDescent="0.2">
      <c r="A47" s="7" t="s">
        <v>65</v>
      </c>
      <c r="B47" s="54">
        <f t="shared" si="1"/>
        <v>0.85416666666666663</v>
      </c>
      <c r="C47" s="53">
        <f t="shared" si="2"/>
        <v>0.89583333333333326</v>
      </c>
      <c r="D47" s="44">
        <f t="shared" si="4"/>
        <v>1.1458333333333333</v>
      </c>
      <c r="E47" s="103"/>
      <c r="F47" s="60" t="s">
        <v>83</v>
      </c>
      <c r="G47" s="60" t="s">
        <v>108</v>
      </c>
      <c r="H47" s="34" t="s">
        <v>99</v>
      </c>
      <c r="I47" s="81" t="s">
        <v>115</v>
      </c>
      <c r="J47" s="60" t="s">
        <v>120</v>
      </c>
      <c r="K47" s="60" t="s">
        <v>138</v>
      </c>
      <c r="L47" s="44">
        <f t="shared" si="5"/>
        <v>1.1458333333333333</v>
      </c>
      <c r="M47" s="53">
        <f t="shared" si="3"/>
        <v>0.9375</v>
      </c>
      <c r="N47" s="40" t="s">
        <v>67</v>
      </c>
      <c r="O47" s="41"/>
      <c r="P47" s="47"/>
      <c r="Q47" s="54">
        <v>0.97916666666666663</v>
      </c>
      <c r="R47"/>
      <c r="S47"/>
      <c r="T47"/>
      <c r="U47"/>
    </row>
    <row r="48" spans="1:26" ht="25" customHeight="1" x14ac:dyDescent="0.2">
      <c r="A48" s="7" t="s">
        <v>67</v>
      </c>
      <c r="B48" s="56">
        <f t="shared" si="1"/>
        <v>0.875</v>
      </c>
      <c r="C48" s="55">
        <f t="shared" si="2"/>
        <v>0.91666666666666663</v>
      </c>
      <c r="D48" s="46">
        <f t="shared" si="4"/>
        <v>1.1666666666666667</v>
      </c>
      <c r="E48" s="61" t="s">
        <v>83</v>
      </c>
      <c r="F48" s="32" t="s">
        <v>99</v>
      </c>
      <c r="G48" s="104" t="s">
        <v>118</v>
      </c>
      <c r="H48" s="64" t="s">
        <v>148</v>
      </c>
      <c r="I48" s="61" t="s">
        <v>122</v>
      </c>
      <c r="J48" s="36" t="s">
        <v>103</v>
      </c>
      <c r="K48" s="100" t="s">
        <v>79</v>
      </c>
      <c r="L48" s="46">
        <f t="shared" si="5"/>
        <v>1.1666666666666667</v>
      </c>
      <c r="M48" s="55">
        <f t="shared" si="3"/>
        <v>0.95833333333333337</v>
      </c>
      <c r="N48" s="40" t="s">
        <v>68</v>
      </c>
      <c r="O48" s="41" t="s">
        <v>69</v>
      </c>
      <c r="P48" s="47"/>
      <c r="Q48" s="57">
        <v>1</v>
      </c>
      <c r="R48"/>
      <c r="S48"/>
      <c r="T48"/>
      <c r="U48"/>
      <c r="W48" s="9"/>
      <c r="X48" s="10"/>
      <c r="Y48" s="11"/>
      <c r="Z48" s="12"/>
    </row>
    <row r="49" spans="1:26" ht="25" customHeight="1" x14ac:dyDescent="0.2">
      <c r="A49" s="7" t="s">
        <v>68</v>
      </c>
      <c r="B49" s="56">
        <f t="shared" si="1"/>
        <v>0.89583333333333326</v>
      </c>
      <c r="C49" s="55">
        <f t="shared" si="2"/>
        <v>0.93749999999999989</v>
      </c>
      <c r="D49" s="46">
        <f t="shared" si="4"/>
        <v>1.1875</v>
      </c>
      <c r="E49" s="61" t="s">
        <v>96</v>
      </c>
      <c r="F49" s="61" t="s">
        <v>105</v>
      </c>
      <c r="G49" s="105"/>
      <c r="H49" s="94" t="s">
        <v>146</v>
      </c>
      <c r="I49" s="36" t="s">
        <v>99</v>
      </c>
      <c r="J49" s="59" t="s">
        <v>145</v>
      </c>
      <c r="K49" s="101"/>
      <c r="L49" s="46">
        <f t="shared" si="5"/>
        <v>1.1875</v>
      </c>
      <c r="M49" s="55">
        <f t="shared" si="3"/>
        <v>0.97916666666666663</v>
      </c>
      <c r="N49" s="40" t="s">
        <v>70</v>
      </c>
      <c r="O49" s="41"/>
      <c r="P49" s="47"/>
      <c r="Q49" s="57">
        <v>1.0208333333333333</v>
      </c>
      <c r="R49"/>
      <c r="S49"/>
      <c r="T49"/>
      <c r="U49"/>
      <c r="W49" s="13"/>
      <c r="X49" s="14"/>
      <c r="Y49" s="15"/>
      <c r="Z49" s="12"/>
    </row>
    <row r="50" spans="1:26" ht="25" customHeight="1" x14ac:dyDescent="0.2">
      <c r="A50" s="7" t="s">
        <v>70</v>
      </c>
      <c r="B50" s="54">
        <f t="shared" si="1"/>
        <v>0.91666666666666674</v>
      </c>
      <c r="C50" s="53">
        <f t="shared" si="2"/>
        <v>0.95833333333333337</v>
      </c>
      <c r="D50" s="44">
        <f t="shared" si="4"/>
        <v>1.2083333333333335</v>
      </c>
      <c r="E50" s="60" t="s">
        <v>122</v>
      </c>
      <c r="F50" s="112" t="s">
        <v>97</v>
      </c>
      <c r="G50" s="102" t="s">
        <v>101</v>
      </c>
      <c r="H50" s="37" t="s">
        <v>76</v>
      </c>
      <c r="I50" s="112" t="s">
        <v>128</v>
      </c>
      <c r="J50" s="102" t="s">
        <v>79</v>
      </c>
      <c r="K50" s="82" t="s">
        <v>139</v>
      </c>
      <c r="L50" s="44">
        <f t="shared" si="5"/>
        <v>1.2083333333333335</v>
      </c>
      <c r="M50" s="39">
        <f t="shared" si="3"/>
        <v>1</v>
      </c>
      <c r="N50" s="40" t="s">
        <v>71</v>
      </c>
      <c r="O50" s="41" t="s">
        <v>66</v>
      </c>
      <c r="P50" s="47"/>
      <c r="Q50" s="43">
        <v>1.0416666666666667</v>
      </c>
      <c r="R50"/>
      <c r="S50"/>
      <c r="T50"/>
      <c r="U50"/>
      <c r="W50" s="15"/>
      <c r="X50" s="14"/>
      <c r="Y50" s="15"/>
      <c r="Z50" s="16"/>
    </row>
    <row r="51" spans="1:26" ht="25" customHeight="1" x14ac:dyDescent="0.2">
      <c r="A51" s="7" t="s">
        <v>71</v>
      </c>
      <c r="B51" s="54">
        <f t="shared" si="1"/>
        <v>0.9375</v>
      </c>
      <c r="C51" s="53">
        <f t="shared" si="2"/>
        <v>0.97916666666666663</v>
      </c>
      <c r="D51" s="44">
        <f t="shared" si="4"/>
        <v>1.2291666666666667</v>
      </c>
      <c r="E51" s="29" t="s">
        <v>99</v>
      </c>
      <c r="F51" s="103"/>
      <c r="G51" s="103"/>
      <c r="H51" s="58" t="s">
        <v>77</v>
      </c>
      <c r="I51" s="103"/>
      <c r="J51" s="103"/>
      <c r="K51" s="82" t="s">
        <v>139</v>
      </c>
      <c r="L51" s="44">
        <f t="shared" si="5"/>
        <v>1.2291666666666667</v>
      </c>
      <c r="M51" s="39">
        <f t="shared" si="3"/>
        <v>1.0208333333333333</v>
      </c>
      <c r="N51" s="40" t="s">
        <v>72</v>
      </c>
      <c r="O51" s="41"/>
      <c r="P51" s="47"/>
      <c r="Q51" s="43">
        <v>1.0625</v>
      </c>
      <c r="R51"/>
      <c r="S51"/>
      <c r="T51"/>
      <c r="U51"/>
      <c r="W51" s="15"/>
      <c r="X51" s="14"/>
      <c r="Y51" s="15"/>
      <c r="Z51" s="12"/>
    </row>
    <row r="52" spans="1:26" ht="25" customHeight="1" x14ac:dyDescent="0.2">
      <c r="A52" s="7" t="s">
        <v>72</v>
      </c>
      <c r="B52" s="56">
        <f t="shared" si="1"/>
        <v>0.95833333333333326</v>
      </c>
      <c r="C52" s="45">
        <f t="shared" si="2"/>
        <v>0.99999999999999989</v>
      </c>
      <c r="D52" s="46">
        <f t="shared" si="4"/>
        <v>1.25</v>
      </c>
      <c r="E52" s="100" t="s">
        <v>110</v>
      </c>
      <c r="F52" s="26" t="s">
        <v>123</v>
      </c>
      <c r="G52" s="76" t="s">
        <v>115</v>
      </c>
      <c r="H52" s="36" t="s">
        <v>126</v>
      </c>
      <c r="I52" s="36" t="s">
        <v>76</v>
      </c>
      <c r="J52" s="79" t="s">
        <v>151</v>
      </c>
      <c r="K52" s="83" t="s">
        <v>139</v>
      </c>
      <c r="L52" s="46">
        <f t="shared" si="5"/>
        <v>1.25</v>
      </c>
      <c r="M52" s="45">
        <f t="shared" si="3"/>
        <v>1.0416666666666665</v>
      </c>
      <c r="N52" s="40" t="s">
        <v>73</v>
      </c>
      <c r="O52" s="41" t="s">
        <v>66</v>
      </c>
      <c r="P52" s="47"/>
      <c r="Q52" s="57">
        <v>1.0833333333333333</v>
      </c>
      <c r="R52"/>
      <c r="S52"/>
      <c r="T52"/>
      <c r="U52"/>
      <c r="W52" s="15"/>
      <c r="X52" s="14"/>
      <c r="Y52" s="15"/>
      <c r="Z52" s="12"/>
    </row>
    <row r="53" spans="1:26" ht="25" customHeight="1" x14ac:dyDescent="0.2">
      <c r="A53" s="7" t="s">
        <v>73</v>
      </c>
      <c r="B53" s="56">
        <f t="shared" si="1"/>
        <v>0.97916666666666674</v>
      </c>
      <c r="C53" s="45">
        <f t="shared" si="2"/>
        <v>1.0208333333333335</v>
      </c>
      <c r="D53" s="46">
        <f t="shared" si="4"/>
        <v>1.2708333333333335</v>
      </c>
      <c r="E53" s="110"/>
      <c r="F53" s="161" t="s">
        <v>119</v>
      </c>
      <c r="G53" s="146"/>
      <c r="H53" s="146"/>
      <c r="I53" s="146"/>
      <c r="J53" s="147"/>
      <c r="K53" s="84" t="s">
        <v>139</v>
      </c>
      <c r="L53" s="46">
        <f t="shared" si="5"/>
        <v>1.2708333333333335</v>
      </c>
      <c r="M53" s="45">
        <f t="shared" si="3"/>
        <v>1.0625</v>
      </c>
      <c r="N53" s="40" t="s">
        <v>74</v>
      </c>
      <c r="O53" s="47"/>
      <c r="P53" s="47"/>
      <c r="Q53" s="57">
        <v>1.1041666666666667</v>
      </c>
      <c r="R53"/>
      <c r="S53"/>
      <c r="T53"/>
      <c r="U53"/>
      <c r="W53" s="15"/>
      <c r="X53" s="14"/>
      <c r="Y53" s="15"/>
      <c r="Z53" s="12"/>
    </row>
    <row r="54" spans="1:26" ht="21" customHeight="1" x14ac:dyDescent="0.2">
      <c r="A54" s="7" t="s">
        <v>74</v>
      </c>
      <c r="B54"/>
      <c r="C54"/>
      <c r="D54"/>
      <c r="E54"/>
      <c r="K54"/>
      <c r="L54"/>
      <c r="M54"/>
      <c r="N54"/>
      <c r="O54"/>
      <c r="P54"/>
      <c r="Q54"/>
      <c r="R54"/>
      <c r="S54"/>
      <c r="T54"/>
      <c r="U54"/>
      <c r="W54" s="15"/>
      <c r="X54" s="14"/>
      <c r="Y54" s="15"/>
      <c r="Z54" s="16"/>
    </row>
    <row r="55" spans="1:26" x14ac:dyDescent="0.2">
      <c r="A55" s="7"/>
      <c r="B55"/>
      <c r="C55"/>
      <c r="D55"/>
      <c r="E55"/>
      <c r="K55"/>
      <c r="L55"/>
      <c r="M55"/>
      <c r="N55"/>
      <c r="O55"/>
      <c r="P55"/>
      <c r="Q55"/>
      <c r="R55"/>
      <c r="S55"/>
      <c r="T55"/>
      <c r="U55"/>
      <c r="W55" s="15"/>
      <c r="X55" s="14"/>
      <c r="Y55" s="15"/>
      <c r="Z55" s="16"/>
    </row>
    <row r="56" spans="1:26" ht="21" customHeight="1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6" ht="23.25" customHeight="1" x14ac:dyDescent="0.2">
      <c r="B57"/>
      <c r="C57"/>
      <c r="D57"/>
      <c r="E57"/>
      <c r="F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6" ht="22" customHeight="1" x14ac:dyDescent="0.2">
      <c r="B58"/>
      <c r="C58"/>
      <c r="D58"/>
      <c r="E58"/>
      <c r="F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6" ht="22" customHeight="1" x14ac:dyDescent="0.2">
      <c r="B59"/>
      <c r="C59"/>
      <c r="D59"/>
      <c r="E59"/>
      <c r="F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6" ht="21" customHeight="1" x14ac:dyDescent="0.2">
      <c r="B60"/>
      <c r="C60"/>
      <c r="D60"/>
      <c r="E60"/>
      <c r="F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6" ht="23" customHeight="1" x14ac:dyDescent="0.2">
      <c r="B61"/>
      <c r="C61"/>
      <c r="D61"/>
      <c r="E61"/>
      <c r="F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6" ht="21" customHeight="1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6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6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2:26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2:26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2:26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W67" s="13"/>
      <c r="X67" s="14"/>
      <c r="Y67" s="15"/>
      <c r="Z67" s="16"/>
    </row>
    <row r="68" spans="2:26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W68" s="13"/>
      <c r="X68" s="14"/>
      <c r="Y68" s="15"/>
      <c r="Z68" s="16"/>
    </row>
    <row r="69" spans="2:26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W69" s="13"/>
      <c r="X69" s="14"/>
      <c r="Y69" s="13"/>
      <c r="Z69" s="16"/>
    </row>
    <row r="70" spans="2:26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2:26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2:26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2:26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2:26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2:26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2:26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2:26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2:26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2:26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2:26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6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6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6" s="18" customFormat="1" x14ac:dyDescent="0.2">
      <c r="A83" s="1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 s="3"/>
      <c r="W83" s="3"/>
      <c r="X83" s="3"/>
      <c r="Y83" s="3"/>
      <c r="Z83" s="3"/>
    </row>
    <row r="84" spans="1:26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6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6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6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1:26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1:26" x14ac:dyDescent="0.2">
      <c r="B89"/>
      <c r="C89"/>
      <c r="D89"/>
      <c r="E89"/>
      <c r="F89"/>
      <c r="G89"/>
      <c r="H89"/>
      <c r="L89"/>
      <c r="M89"/>
      <c r="N89"/>
      <c r="O89"/>
      <c r="P89"/>
      <c r="Q89"/>
    </row>
    <row r="90" spans="1:26" x14ac:dyDescent="0.2">
      <c r="B90"/>
      <c r="C90"/>
      <c r="D90"/>
      <c r="E90"/>
      <c r="F90"/>
      <c r="G90"/>
      <c r="H90"/>
      <c r="L90"/>
      <c r="M90"/>
      <c r="N90"/>
      <c r="O90"/>
      <c r="P90"/>
      <c r="Q90"/>
    </row>
    <row r="91" spans="1:26" x14ac:dyDescent="0.2">
      <c r="B91"/>
      <c r="C91"/>
      <c r="D91"/>
      <c r="E91"/>
      <c r="F91"/>
      <c r="G91"/>
      <c r="H91"/>
      <c r="L91"/>
      <c r="M91"/>
      <c r="N91"/>
      <c r="O91"/>
      <c r="P91"/>
      <c r="Q91"/>
    </row>
    <row r="92" spans="1:26" x14ac:dyDescent="0.2">
      <c r="B92"/>
      <c r="C92"/>
      <c r="D92"/>
      <c r="E92"/>
      <c r="F92"/>
      <c r="G92"/>
      <c r="H92"/>
      <c r="L92"/>
      <c r="M92"/>
      <c r="N92"/>
      <c r="O92"/>
      <c r="P92"/>
      <c r="Q92"/>
    </row>
    <row r="93" spans="1:26" x14ac:dyDescent="0.2">
      <c r="E93"/>
      <c r="F93"/>
      <c r="G93"/>
      <c r="H93"/>
      <c r="I93" s="3"/>
      <c r="J93" s="3"/>
      <c r="K93" s="3"/>
    </row>
    <row r="94" spans="1:26" x14ac:dyDescent="0.2">
      <c r="E94"/>
      <c r="F94"/>
      <c r="G94"/>
      <c r="H94"/>
    </row>
    <row r="95" spans="1:26" x14ac:dyDescent="0.2">
      <c r="E95"/>
      <c r="F95"/>
      <c r="G95"/>
      <c r="H95"/>
    </row>
    <row r="96" spans="1:26" x14ac:dyDescent="0.2">
      <c r="E96"/>
      <c r="F96"/>
      <c r="G96"/>
      <c r="H96"/>
      <c r="I96"/>
      <c r="J96"/>
      <c r="K96"/>
    </row>
    <row r="97" spans="5:11" x14ac:dyDescent="0.2">
      <c r="E97"/>
      <c r="F97"/>
      <c r="G97"/>
      <c r="H97"/>
      <c r="I97"/>
      <c r="J97"/>
      <c r="K97"/>
    </row>
    <row r="98" spans="5:11" x14ac:dyDescent="0.2">
      <c r="E98"/>
      <c r="F98"/>
      <c r="G98"/>
      <c r="H98"/>
      <c r="I98"/>
      <c r="J98"/>
      <c r="K98"/>
    </row>
    <row r="99" spans="5:11" x14ac:dyDescent="0.2">
      <c r="E99"/>
      <c r="F99"/>
      <c r="G99"/>
      <c r="H99"/>
    </row>
  </sheetData>
  <mergeCells count="52">
    <mergeCell ref="E52:E53"/>
    <mergeCell ref="K48:K49"/>
    <mergeCell ref="K44:K45"/>
    <mergeCell ref="I44:I45"/>
    <mergeCell ref="K38:K39"/>
    <mergeCell ref="E46:E47"/>
    <mergeCell ref="E30:E31"/>
    <mergeCell ref="F46:J46"/>
    <mergeCell ref="E36:E37"/>
    <mergeCell ref="H44:H45"/>
    <mergeCell ref="E40:E41"/>
    <mergeCell ref="K26:K27"/>
    <mergeCell ref="F41:J41"/>
    <mergeCell ref="J42:J43"/>
    <mergeCell ref="F30:J31"/>
    <mergeCell ref="F36:I36"/>
    <mergeCell ref="F42:F43"/>
    <mergeCell ref="H38:H39"/>
    <mergeCell ref="I38:I39"/>
    <mergeCell ref="F28:J29"/>
    <mergeCell ref="K30:K31"/>
    <mergeCell ref="F32:J33"/>
    <mergeCell ref="E1:K3"/>
    <mergeCell ref="E4:K4"/>
    <mergeCell ref="F6:J7"/>
    <mergeCell ref="F8:F9"/>
    <mergeCell ref="G8:J9"/>
    <mergeCell ref="E14:E15"/>
    <mergeCell ref="E24:E25"/>
    <mergeCell ref="K16:K17"/>
    <mergeCell ref="K18:K19"/>
    <mergeCell ref="K20:K21"/>
    <mergeCell ref="F22:J23"/>
    <mergeCell ref="J16:J17"/>
    <mergeCell ref="K12:K13"/>
    <mergeCell ref="F24:J25"/>
    <mergeCell ref="F10:J10"/>
    <mergeCell ref="F12:J13"/>
    <mergeCell ref="F14:J15"/>
    <mergeCell ref="F20:J21"/>
    <mergeCell ref="F53:J53"/>
    <mergeCell ref="F18:J19"/>
    <mergeCell ref="J44:J45"/>
    <mergeCell ref="H42:H43"/>
    <mergeCell ref="G44:G45"/>
    <mergeCell ref="G48:G49"/>
    <mergeCell ref="F50:F51"/>
    <mergeCell ref="I50:I51"/>
    <mergeCell ref="F44:F45"/>
    <mergeCell ref="J50:J51"/>
    <mergeCell ref="G50:G51"/>
    <mergeCell ref="E11:K11"/>
  </mergeCells>
  <printOptions horizontalCentered="1" verticalCentered="1"/>
  <pageMargins left="0.2" right="0.2" top="1" bottom="1" header="0.3" footer="0.3"/>
  <pageSetup scale="37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4T 2022</vt:lpstr>
      <vt:lpstr>Semana49</vt:lpstr>
      <vt:lpstr>Semana50</vt:lpstr>
      <vt:lpstr>Semana51</vt:lpstr>
      <vt:lpstr>Semana52</vt:lpstr>
      <vt:lpstr>Semana53</vt:lpstr>
      <vt:lpstr>'4T 2022'!Print_Area</vt:lpstr>
      <vt:lpstr>Semana49!Print_Area</vt:lpstr>
      <vt:lpstr>Semana50!Print_Area</vt:lpstr>
      <vt:lpstr>Semana51!Print_Area</vt:lpstr>
      <vt:lpstr>Semana52!Print_Area</vt:lpstr>
      <vt:lpstr>Semana53!Print_Area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Vallado, Marcelo</dc:creator>
  <cp:lastModifiedBy>Microsoft Office User</cp:lastModifiedBy>
  <cp:lastPrinted>2022-12-02T20:29:38Z</cp:lastPrinted>
  <dcterms:created xsi:type="dcterms:W3CDTF">2019-10-08T21:43:02Z</dcterms:created>
  <dcterms:modified xsi:type="dcterms:W3CDTF">2022-12-02T20:29:52Z</dcterms:modified>
</cp:coreProperties>
</file>